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19440" windowHeight="7095" tabRatio="601" activeTab="0"/>
  </bookViews>
  <sheets>
    <sheet name="PEDF" sheetId="1" r:id="rId1"/>
    <sheet name="Plan1" sheetId="2" r:id="rId2"/>
  </sheets>
  <definedNames>
    <definedName name="_xlfn.IFERROR" hidden="1">#NAME?</definedName>
    <definedName name="_xlnm.Print_Area" localSheetId="0">'PEDF'!$A$1:$K$293</definedName>
    <definedName name="_xlnm.Print_Titles" localSheetId="0">'PEDF'!$8:$8</definedName>
  </definedNames>
  <calcPr fullCalcOnLoad="1"/>
</workbook>
</file>

<file path=xl/sharedStrings.xml><?xml version="1.0" encoding="utf-8"?>
<sst xmlns="http://schemas.openxmlformats.org/spreadsheetml/2006/main" count="859" uniqueCount="413">
  <si>
    <t>VALOR</t>
  </si>
  <si>
    <t xml:space="preserve">21203 - SERVICO DE LIMPEZA URBANA DO DISTRITO FEDERAL-SLU </t>
  </si>
  <si>
    <t xml:space="preserve">22201 - COMPANHIA URBANIZADORA DA NOVA CAPITAL DO BRASIL - NOVACAP </t>
  </si>
  <si>
    <t xml:space="preserve">26206 - COMPANHIA DO METROPOLITANO DO DISTRITO FEDERAL - METRÔ- DF </t>
  </si>
  <si>
    <t xml:space="preserve">26205 - DEPARTAMENTO DE ESTRADAS DE RODAGEM - DER </t>
  </si>
  <si>
    <t xml:space="preserve">32101 - SECRETARIA DE ESTADO DE PLANEJAMENTO E ORÇAMENTO DO DISTRITO FEDERAL </t>
  </si>
  <si>
    <t xml:space="preserve">22101 - SECRETARIA DE ESTADO DE OBRAS DO DISTRITO FEDERAL </t>
  </si>
  <si>
    <t xml:space="preserve">26101 - SECRETARIA DE ESTADO DE TRANSPORTES DO DISTRITO FEDERAL </t>
  </si>
  <si>
    <t xml:space="preserve">23901 - FUNDO DE SAÚDE DO DISTRITO FEDERAL </t>
  </si>
  <si>
    <t xml:space="preserve">24101 - SECRETARIA DE ESTADO DE SEGURANCA PÚBLICA DO DISTRITO FEDERAL </t>
  </si>
  <si>
    <t xml:space="preserve">51101 - SECRETARIA DE ESTADO DA CRIANÇA DO DISTRITO FEDERAL </t>
  </si>
  <si>
    <t xml:space="preserve">09101 - SECRETARIA DE ESTADO DA CASA CIVIL DO DISTRITO FEDERAL </t>
  </si>
  <si>
    <t xml:space="preserve">                              GOVERNO DO DISTRITO FEDERAL </t>
  </si>
  <si>
    <t xml:space="preserve">                              SECRETARIA DE ESTADO DA CASA CIVIL</t>
  </si>
  <si>
    <t>Em R$</t>
  </si>
  <si>
    <t>UO/PT</t>
  </si>
  <si>
    <t>TIPO DESPESA</t>
  </si>
  <si>
    <t>ORÇAMENTO FISCAL/SEGURIDADE SOCIAL</t>
  </si>
  <si>
    <t>INFRA-ESTRUTURA</t>
  </si>
  <si>
    <t>MOBILIDADE</t>
  </si>
  <si>
    <t xml:space="preserve">34101 - SECRETARIA DE ESTADO DE ESPORTE DO DISTRITO FEDERAL </t>
  </si>
  <si>
    <t xml:space="preserve">ORÇAMENTO DE INVESTIMENTO </t>
  </si>
  <si>
    <t xml:space="preserve">17.512.6213.7316.6027 - IMPLANTAÇÃO DE SISTEMA DE ESGOTAMENTO SANITÁRIO-ÁGUAS LINDAS-GO-ENTORNO </t>
  </si>
  <si>
    <t xml:space="preserve">09103 - ADMINISTRAÇÃO REGIONAL DE BRASÍLIA </t>
  </si>
  <si>
    <t xml:space="preserve">09104 - ADMINISTRAÇÃO REGIONAL DO GAMA </t>
  </si>
  <si>
    <t xml:space="preserve">09105 - ADMINISTRAÇÃO REGIONAL DE TAGUATINGA </t>
  </si>
  <si>
    <t xml:space="preserve">09106 - ADMINISTRAÇÃO REGIONAL DE BRAZLÂNDIA </t>
  </si>
  <si>
    <t xml:space="preserve">09107 - ADMINISTRAÇÃO REGIONAL DE SOBRADINHO </t>
  </si>
  <si>
    <t xml:space="preserve">09108 - ADMINISTRAÇÃO REGIONAL DE PLANALTINA </t>
  </si>
  <si>
    <t xml:space="preserve">09109 - ADMINISTRAÇÃO REGIONAL DO PARANOÁ </t>
  </si>
  <si>
    <t xml:space="preserve">09110 - ADMINISTRAÇÃO REGIONAL DO NÚCLEO BANDEIRANTE </t>
  </si>
  <si>
    <t xml:space="preserve">09111 - ADMINISTRAÇÃO REGIONAL DE CEILÂNDIA </t>
  </si>
  <si>
    <t xml:space="preserve">09112 - ADMINISTRAÇÃO REGIONAL DO GUARÁ </t>
  </si>
  <si>
    <t xml:space="preserve">09113 - ADMINISTRAÇÃO REGIONAL DO CRUZEIRO </t>
  </si>
  <si>
    <t xml:space="preserve">09114 - ADMINISTRAÇÃO REGIONAL DE SAMAMBAIA </t>
  </si>
  <si>
    <t xml:space="preserve">09115 - ADMINISTRAÇÃO REGIONAL DE SANTA MARIA </t>
  </si>
  <si>
    <t xml:space="preserve">09116 - ADMINISTRAÇÃO REGIONAL DE SÃO SEBASTIÃO </t>
  </si>
  <si>
    <t xml:space="preserve">09117 - ADMINISTRAÇÃO REGIONAL DO RECANTO DAS EMAS </t>
  </si>
  <si>
    <t xml:space="preserve">09118 - ADMINISTRAÇÃO REGIONAL DO LAGO SUL </t>
  </si>
  <si>
    <t xml:space="preserve">09119 - ADMINISTRAÇÃO REGIONAL DO RIACHO FUNDO </t>
  </si>
  <si>
    <t xml:space="preserve">09120 - ADMINISTRAÇÃO REGIONAL DO LAGO NORTE </t>
  </si>
  <si>
    <t xml:space="preserve">09121 - ADMINISTRAÇÃO REGIONAL DA CANDANGOLÂNDIA </t>
  </si>
  <si>
    <t xml:space="preserve">09122 - ADMINISTRAÇÃO REGIONAL DE ÁGUAS CLARAS </t>
  </si>
  <si>
    <t xml:space="preserve">09123 - ADMINISTRAÇÃO REGIONAL DO RIACHO FUNDO II </t>
  </si>
  <si>
    <t xml:space="preserve">09124 - ADMINISTRAÇÃO REGIONAL DO SUDOESTE/OCTOGONAL </t>
  </si>
  <si>
    <t xml:space="preserve">09125 - ADMINISTRAÇÃO REGIONAL DO VARJÃO </t>
  </si>
  <si>
    <t xml:space="preserve">09126 - ADMINISTRAÇÃO REGIONAL DO PARK WAY </t>
  </si>
  <si>
    <t xml:space="preserve">09127 - ADMINISTRAÇÃO REGIONAL DO SETOR COMPLEMENTAR INDÚSTRIA E ABASTECIMENTO </t>
  </si>
  <si>
    <t xml:space="preserve">09128 - ADMINISTRAÇÃO REGIONAL DE SOBRADINHO II </t>
  </si>
  <si>
    <t xml:space="preserve">09129 - ADMINISTRAÇÃO REGIONAL DO JARDIM BOTÂNICO </t>
  </si>
  <si>
    <t xml:space="preserve">09130 - ADMINISTRAÇÃO REGIONAL DO ITAPOÃ </t>
  </si>
  <si>
    <t xml:space="preserve">09131 - ADMINISTRAÇÃO REGIONAL DO SETOR DE INDÚSTRIA E ABASTECIMENTO </t>
  </si>
  <si>
    <t xml:space="preserve">09133 - ADMINISTRAÇÃO REGIONAL DE VICENTE PIRES </t>
  </si>
  <si>
    <t xml:space="preserve">09135 - ADMINISTRAÇÃO REGIONAL DA FERCAL </t>
  </si>
  <si>
    <t xml:space="preserve">14101 - SECRETARIA DE ESTADO DE AGRICULTURA E DESENVOLVIMENTO RURAL DO DISTRITO FEDERAL </t>
  </si>
  <si>
    <t xml:space="preserve">16101 - SECRETARIA DE ESTADO DE CULTURA DO DISTRITO FEDERAL </t>
  </si>
  <si>
    <t xml:space="preserve">17101 - SECRETARIA DE ESTADO DE DESENVOLVIMENTO SOCIAL E TRANSFERÊNCIA DE RENDA DO DISTRITO FEDERAL </t>
  </si>
  <si>
    <t xml:space="preserve">18101 - SECRETARIA DE ESTADO DE EDUCAÇÃO DO DISTRITO FEDERAL </t>
  </si>
  <si>
    <t xml:space="preserve">21101 - SECRETARIA DE ESTADO DE MEIO AMBIENTE E RECURSOS HÍDRICOS DO DISTRITO FEDERAL </t>
  </si>
  <si>
    <t xml:space="preserve">26204 - TRANSPORTE URBANO DO DISTRITO FEDERAL - DFTRANS </t>
  </si>
  <si>
    <t xml:space="preserve">28209 - COMPANHIA DE DESENVOLVIMENTO HABITACIONAL DO DISTRITO FEDERAL - CODHAB </t>
  </si>
  <si>
    <t xml:space="preserve">57101 - SECRETARIA DE ESTADO DA MULHER DO DISTRITO FEDERAL </t>
  </si>
  <si>
    <t xml:space="preserve">17.512.6213.7038.6031 - IMPLANTAÇÃO DE SISTEMA DE ABASTECIMENTO DE ÁGUA--DISTRITO FEDERAL </t>
  </si>
  <si>
    <t xml:space="preserve">17.512.6213.7316.6028 - IMPLANTAÇÃO DE SISTEMA DE ESGOTAMENTO SANITÁRIO--DISTRITO FEDERAL </t>
  </si>
  <si>
    <t>PROJETOS ESTRUTURANTES DO DISTRITO FEDERAL - PEDF 2015</t>
  </si>
  <si>
    <t xml:space="preserve">04.122.6003.1968.2520 - ELABORAÇÃO DE PROJETOS-CASA CIVIL-DISTRITO FEDERAL </t>
  </si>
  <si>
    <t xml:space="preserve">13.391.6219.3178.5772 - REFORMA DE EDIFICAÇÕES E ESPAÇOS CULTURAIS DO PATRIMÔNIO HISTÓRICO-CASA CIVIL-DISTRITO FEDERAL </t>
  </si>
  <si>
    <t xml:space="preserve">14.241.6211.7294.9661 - CONSTRUÇÃO DE CENTRO DE CONVIVÊNCIA DE IDOSOS--DISTRITO FEDERAL </t>
  </si>
  <si>
    <t xml:space="preserve">15.451.6208.1110.9584 - EXECUÇÃO DE OBRAS DE URBANIZAÇÃO-CASA CIVIL-DISTRITO FEDERAL </t>
  </si>
  <si>
    <t xml:space="preserve">15.451.6208.3902.9487 - REFORMA DE PRAÇAS PÚBLICAS E PARQUES-CASA CIVIL-DISTRITO FEDERAL </t>
  </si>
  <si>
    <t xml:space="preserve">15.451.6208.3938.9065 - REVITALIZAÇÃO DE ÁREAS URBANIZADAS-CASA CIVIL-DISTRITO FEDERAL </t>
  </si>
  <si>
    <t xml:space="preserve">15.451.6208.3941.7291 - REFORMA DE EDIFICAÇÕES-CASA CIVIL-DISTRITO FEDERAL </t>
  </si>
  <si>
    <t xml:space="preserve">15.451.6210.5183.9555 - REVITALIZAÇÃO DE PARQUES-CASA CIVIL-DISTRITO FEDERAL </t>
  </si>
  <si>
    <t xml:space="preserve">15.452.6208.8508.9135 - MANUTENÇÃO DE ÁREAS URBANIZADAS E AJARDINADAS-CASA CIVIL-DISTRITO FEDERAL </t>
  </si>
  <si>
    <t xml:space="preserve">15.451.6208.1110.9697 - EXECUÇÃO DE OBRAS DE URBANIZAÇÃO-ADMINISTRAÇÃO REGIONAL- PLANO PILOTO </t>
  </si>
  <si>
    <t xml:space="preserve">15.451.6208.1110.8932 - EXECUÇÃO DE OBRAS DE URBANIZAÇÃO-ADMINISTRAÇÃO REGIONAL- GAMA </t>
  </si>
  <si>
    <t xml:space="preserve">15.451.6208.1110.9668 - EXECUÇÃO DE OBRAS DE URBANIZAÇÃO-ADMINISTRAÇÃO REGIONAL- TAGUATINGA </t>
  </si>
  <si>
    <t xml:space="preserve">15.451.6208.1110.9686 - EXECUÇÃO DE OBRAS DE URBANIZAÇÃO-ADMINISTRAÇÃO REGIONAL- BRAZLÂNDIA </t>
  </si>
  <si>
    <t xml:space="preserve">15.451.6208.1110.4782 - EXECUÇÃO DE OBRAS DE URBANIZAÇÃO-ADMINISTRAÇÃO REGIONAL- SOBRADINHO </t>
  </si>
  <si>
    <t xml:space="preserve">15.451.6208.1110.9678 - EXECUÇÃO DE OBRAS DE URBANIZAÇÃO-ADMINISTRAÇÃO REGIONAL- PLANALTINA </t>
  </si>
  <si>
    <t xml:space="preserve">15.451.6208.1110.9659 - EXECUÇÃO DE OBRAS DE URBANIZAÇÃO-ADMINISTRAÇÃO REGIONAL- PARANOÁ </t>
  </si>
  <si>
    <t xml:space="preserve">15.451.6208.1110.9684 - EXECUÇÃO DE OBRAS DE URBANIZAÇÃO-ADMINISTRAÇÃO REGIONAL- NÚCLEO BANDEIRANTE </t>
  </si>
  <si>
    <t xml:space="preserve">15.451.6208.1110.9681 - EXECUÇÃO DE OBRAS DE URBANIZAÇÃO-ADMINISTRAÇÃO REGIONAL- GAMA </t>
  </si>
  <si>
    <t xml:space="preserve">15.451.6208.1110.6548 - EXECUÇÃO DE OBRAS DE URBANIZAÇÃO-ADMINISTRAÇÃO REGIONAL- GUARÁ </t>
  </si>
  <si>
    <t xml:space="preserve">15.451.6208.1110.9661 - EXECUÇÃO DE OBRAS DE URBANIZAÇÃO-ADMINISTRAÇÃO REGIONAL- CRUZEIRO </t>
  </si>
  <si>
    <t xml:space="preserve">15.451.6208.1110.9662 - EXECUÇÃO DE OBRAS DE URBANIZAÇÃO-ADMINISTRAÇÃO REGIONAL- SAMAMBAIA </t>
  </si>
  <si>
    <t xml:space="preserve">15.451.6208.1110.9664 - EXECUÇÃO DE OBRAS DE URBANIZAÇÃO-ADMINISTRAÇÃO REGIONAL- SANTA MARIA </t>
  </si>
  <si>
    <t xml:space="preserve">15.451.6208.1110.9665 - EXECUÇÃO DE OBRAS DE URBANIZAÇÃO-ADMINISTRAÇÃO REGIONAL- SÃO SEBASTIÃO </t>
  </si>
  <si>
    <t xml:space="preserve">15.451.6208.1110.9666 - EXECUÇÃO DE OBRAS DE URBANIZAÇÃO-ADMINISTRAÇÃO REGIONAL- RECANTO DAS EMAS </t>
  </si>
  <si>
    <t xml:space="preserve">15.451.6208.1110.9667 - EXECUÇÃO DE OBRAS DE URBANIZAÇÃO-ADMINISTRAÇÃO REGIONAL- LAGO SUL </t>
  </si>
  <si>
    <t xml:space="preserve">15.451.6208.1110.9669 - EXECUÇÃO DE OBRAS DE URBANIZAÇÃO-ADMINISTRAÇÃO REGIONAL- RIACHO FUNDO </t>
  </si>
  <si>
    <t xml:space="preserve">15.451.6208.1110.9670 - EXECUÇÃO DE OBRAS DE URBANIZAÇÃO-ADMINISTRAÇÃO REGIONAL- LAGO NORTE </t>
  </si>
  <si>
    <t xml:space="preserve">15.451.6208.1110.9671 - EXECUÇÃO DE OBRAS DE URBANIZAÇÃO-ADMINISTRAÇÃO REGIONAL- CANDANGOLÂNDIA </t>
  </si>
  <si>
    <t xml:space="preserve">15.451.6208.1110.9672 - EXECUÇÃO DE OBRAS DE URBANIZAÇÃO-ADMINISTRAÇÃO REGIONAL- ÁGUAS CLARAS </t>
  </si>
  <si>
    <t xml:space="preserve">15.451.6208.1110.9693 - EXECUÇÃO DE OBRAS DE URBANIZAÇÃO-EXECUÇÃO DE OBRAS DE URBANIZAÇÃO DO RIACHO FUNDO II- RIACHO FUNDO II </t>
  </si>
  <si>
    <t xml:space="preserve">15.451.6208.1110.9673 - EXECUÇÃO DE OBRAS DE URBANIZAÇÃO-ADMINISTRAÇÃO REGIONAL- SUDOESTE/OCTOGONAL </t>
  </si>
  <si>
    <t xml:space="preserve">15.451.6208.1110.9674 - EXECUÇÃO DE OBRAS DE URBANIZAÇÃO-ADMINISTRAÇÃO REGIONAL- VARJÃO </t>
  </si>
  <si>
    <t xml:space="preserve">15.451.6208.1110.9675 - EXECUÇÃO DE OBRAS DE URBANIZAÇÃO-ADMINISTRAÇÃO REGIONAL- PARK WAY </t>
  </si>
  <si>
    <t xml:space="preserve">15.451.6208.1110.9676 - EXECUÇÃO DE OBRAS DE URBANIZAÇÃO-ADMINISTRAÇÃO REGIONAL- SETOR COMPL. DE IND. E ABASTECIMENTO </t>
  </si>
  <si>
    <t xml:space="preserve">15.451.6208.1110.9677 - EXECUÇÃO DE OBRAS DE URBANIZAÇÃO-ADMINISTRAÇÃO REGIONAL- SOBRADINHO II </t>
  </si>
  <si>
    <t xml:space="preserve">15.451.6208.1110.9679 - EXECUÇÃO DE OBRAS DE URBANIZAÇÃO-REFORMA DE QUADRAS POLIESPORTIVAS NA ESTRUTURAL- SETOR COMPL. DE IND. E ABASTECIMENTO </t>
  </si>
  <si>
    <t xml:space="preserve">15.451.6208.1110.9680 - EXECUÇÃO DE OBRAS DE URBANIZAÇÃO-ADMINISTRAÇÃO REGIONAL- ITAPOÃ </t>
  </si>
  <si>
    <t xml:space="preserve">15.451.6208.1110.9682 - EXECUÇÃO DE OBRAS DE URBANIZAÇÃO-ADMINISTRAÇÃO REGIONAL DO SETOR DE IND. E ABAST.- SIA </t>
  </si>
  <si>
    <t xml:space="preserve">15.451.6208.1110.9683 - EXECUÇÃO DE OBRAS DE URBANIZAÇÃO-ADMINISTRAÇÃO REGIONAL- VICENTE PIRES </t>
  </si>
  <si>
    <t xml:space="preserve">15.451.6208.1110.9685 - EXECUÇÃO DE OBRAS DE URBANIZAÇÃO-ADMINISTRAÇÃO REGIONAL- FERCAL </t>
  </si>
  <si>
    <t xml:space="preserve">20.451.6201.3100.0003 - CONSTRUÇÃO DE CENTRO DE COMERCIALIZAÇÃO--DISTRITO FEDERAL </t>
  </si>
  <si>
    <t xml:space="preserve">20.606.6201.4119.2900 - MANUTENÇÃO DA INFRAESTRUTURA DO SETOR AGROPECUÁRIO-RURAL-DISTRITO FEDERAL </t>
  </si>
  <si>
    <t xml:space="preserve">13.391.6219.3178.5771 - REFORMA DE EDIFICAÇÕES E ESPAÇOS CULTURAIS DO PATRIMÔNIO HISTÓRICO--DISTRITO FEDERAL </t>
  </si>
  <si>
    <t xml:space="preserve">08.244.6211.1235.0001 - CONSTRUÇÃO DE CENTRO DE REFERENCIA DA ASSISTENCIA SOCIAL - CRAS--DISTRITO FEDERAL </t>
  </si>
  <si>
    <t xml:space="preserve">08.244.6211.3185.0003 - CONSTRUÇÃO DE CENTRO DE REFERÊNCIA ESPECIALIZADO PARA POPULAÇÃO EM SITUAÇÃO DE RUA (CRE POP)--DISTRITO FEDERAL </t>
  </si>
  <si>
    <t xml:space="preserve">08.244.6211.3186.0007 - CONSTRUÇÃO DE UNIDADES DE ACOLHIMENTO - UACs--DISTRITO FEDERAL </t>
  </si>
  <si>
    <t xml:space="preserve">08.244.6211.3188.0001 - REFORMA DE CENTRO DE REFERÊNCIA ESPECIALIZADO DE ASSISTÊNCIA SOCIAL (CREAS)--DISTRITO FEDERAL </t>
  </si>
  <si>
    <t xml:space="preserve">08.244.6211.3189.0001 - REFORMA DE CENTRO DE REFERÊNCIA ESPECIALIZADO PARA POPULAÇÃO EM SITUAÇÃO DE RUA (CRE POP)--DISTRITO FEDERAL </t>
  </si>
  <si>
    <t xml:space="preserve">08.306.6227.3196.0007 - REFORMA DE RESTAURANTE COMUNITÁRIO--DISTRITO FEDERAL </t>
  </si>
  <si>
    <t xml:space="preserve">08.306.6227.5762.4208 - CONSTRUÇÃO DE RESTAURANTE COMUNITÁRIO--DISTRITO FEDERAL </t>
  </si>
  <si>
    <t xml:space="preserve">12.361.6221.3023.0038 - PROGRAMA DE ACELERAÇÃO DO CRESCIMENTO - PAC-CONSTRUÇÃO DE QUADRAS ESPORTIVAS NAS UNIDADES DE ENSINO FUNDAMENTAL - SE-DISTRITO FEDERAL </t>
  </si>
  <si>
    <t xml:space="preserve">12.361.6221.3236.0003 - REFORMA DE UNIDADES DE ENSINO FUNDAMENTAL-REDE PÚBLICA - SE-DISTRITO FEDERAL </t>
  </si>
  <si>
    <t xml:space="preserve">12.362.6221.3023.0039 - PROGRAMA DE ACELERAÇÃO DO CRESCIMENTO - PAC-CONSTRUÇÃO DE QUADRAS ESPORTIVA NAS UNIDADES DE ENSINO MÉDIO - SE-DISTRITO FEDERAL </t>
  </si>
  <si>
    <t xml:space="preserve">12.362.6221.3237.0003 - REFORMA DE UNIDADES DE ENSINO MÉDIO-REDE PÚBLICA - SE-DISTRITO FEDERAL </t>
  </si>
  <si>
    <t xml:space="preserve">12.365.6221.3023.0040 - PROGRAMA DE ACELERAÇÃO DO CRESCIMENTO - PAC-CONSTRUÇÃO DO CENTRO DE EDUCAÇÃO DE PRIMEIRA INFÂNCIA/CEPIS - SE-DISTRITO FEDERAL </t>
  </si>
  <si>
    <t xml:space="preserve">12.365.6221.3271.9354 - CONSTRUÇÃO DE UNIDADES DA EDUCAÇÃO INFANTIL-CRECHE- PAC2 -SE-DISTRITO FEDERAL </t>
  </si>
  <si>
    <t xml:space="preserve">19101 - SECRETARIA DE ESTADO DE FAZENDA DO DISTRITO FEDERAL </t>
  </si>
  <si>
    <t xml:space="preserve">04.691.6207.9003.0005 - PARTICIPAÇÃO ACIONÁRIA EM EMPRESAS DO DISTRITO FEDERAL--DISTRITO FEDERAL </t>
  </si>
  <si>
    <t xml:space="preserve">18.541.6208.8508.9169 - MANUTENÇÃO DE ÁREAS URBANIZADAS E AJARDINADAS--DISTRITO FEDERAL </t>
  </si>
  <si>
    <t xml:space="preserve">18.541.6210.5183.9558 - REVITALIZAÇÃO DE PARQUES--DISTRITO FEDERAL </t>
  </si>
  <si>
    <t xml:space="preserve">15.452.6212.3002.0004 - IMPLANTAÇÃO DE ECOPONTOS--DISTRITO FEDERAL </t>
  </si>
  <si>
    <t xml:space="preserve">15.452.6212.3004.0002 - CONSTRUÇÃO DE CENTROS DE TRIAGEM DE MATERIAIS RECICLÁVEIS--DISTRITO FEDERAL </t>
  </si>
  <si>
    <t xml:space="preserve">15.452.6212.3099.5329 - CONSTRUÇÃO DE ÁREAS DE TRANSBORDO E TRIAGEM - ATT's--DISTRITO FEDERAL </t>
  </si>
  <si>
    <t xml:space="preserve">15.452.6212.3101.0002 - CONSTRUÇÃO DE ATERRO SANITÁRIO-- SAMAMBAIA </t>
  </si>
  <si>
    <t xml:space="preserve">04.244.6211.4118.0003 - ACOLHIMENTO INSTITUCIONAL-TRABALHO SOCIAL NO SOL NASCENTE-PRÓ-MORADIA- CEILÂNDIA </t>
  </si>
  <si>
    <t xml:space="preserve">04.244.6211.4118.0004 - ACOLHIMENTO INSTITUCIONAL-TRABALHO SOCIAL-PRÓ-MORADIA-DISTRITO FEDERAL </t>
  </si>
  <si>
    <t xml:space="preserve">15.241.6211.7294.9656 - CONSTRUÇÃO DE CENTRO DE CONVIVÊNCIA DE IDOSOS-PRÓ-MORADIA CEF-DISTRITO FEDERAL </t>
  </si>
  <si>
    <t xml:space="preserve">15.244.6211.3246.0001 - CONSTRUÇÃO DE CENTRO COMUNITÁRIO-PRÓ-MORADIA CEF-DISTRITO FEDERAL </t>
  </si>
  <si>
    <t xml:space="preserve">15.391.6219.3178.0003 - REFORMA DE EDIFICAÇÕES E ESPAÇOS CULTURAIS DO PATRIMÔNIO HISTÓRICO--DISTRITO FEDERAL </t>
  </si>
  <si>
    <t xml:space="preserve">15.451.6004.1968.0019 - ELABORAÇÃO DE PROJETOS-EDIFICAÇÕES PÚBLICAS-DISTRITO FEDERAL </t>
  </si>
  <si>
    <t xml:space="preserve">15.451.6207.3247.6715 - REFORMA DE FEIRAS--DISTRITO FEDERAL </t>
  </si>
  <si>
    <t xml:space="preserve">15.451.6208.1110.0147 - EXECUÇÃO DE OBRAS DE URBANIZAÇÃO--DISTRITO FEDERAL </t>
  </si>
  <si>
    <t xml:space="preserve">15.451.6208.1110.1322 - EXECUÇÃO DE OBRAS DE URBANIZAÇÃO-PROGRAMA PRÓ-MORADIA CEF-DISTRITO FEDERAL </t>
  </si>
  <si>
    <t xml:space="preserve">15.451.6208.1110.9438 - EXECUÇÃO DE OBRAS DE URBANIZAÇÃO-POLO JK- SANTA MARIA </t>
  </si>
  <si>
    <t xml:space="preserve">15.451.6208.1337.0001 - RECUPERAÇÃO DE ÁREAS URBANIZADAS--DISTRITO FEDERAL </t>
  </si>
  <si>
    <t xml:space="preserve">15.451.6208.1950.1040 - CONSTRUÇÃO DE PRAÇAS PÚBLICAS E PARQUES--DISTRITO FEDERAL </t>
  </si>
  <si>
    <t xml:space="preserve">15.451.6208.1968.0018 - ELABORAÇÃO DE PROJETOS-URBANIZAÇÃO E INFAESTRUTURA-DISTRITO FEDERAL </t>
  </si>
  <si>
    <t xml:space="preserve">15.451.6208.3021.0001 - REESTRUTURAÇÃO DE SISTEMAS DE DRENAGEM PLUVIAL E OBRAS COMPLEMENTARES DO PROGRAMA ÁGUAS DO DF-- PLANO PILOTO </t>
  </si>
  <si>
    <t xml:space="preserve">15.451.6208.3021.0002 - REESTRUTURAÇÃO DE SISTEMAS DE DRENAGEM PLUVIAL E OBRAS COMPLEMENTARES DO PROGRAMA ÁGUAS DO DF-- TAGUATINGA </t>
  </si>
  <si>
    <t xml:space="preserve">15.451.6208.3023.0018 - PROGRAMA DE ACELERAÇÃO DO CRESCIMENTO - PAC-COORDENAÇÃO, SUPERVISÃO E FISCALIZAÇÃO DE OBRAS-DISTRITO FEDERAL </t>
  </si>
  <si>
    <t xml:space="preserve">15.451.6208.3023.0073 - PROGRAMA DE ACELERAÇÃO DO CRESCIMENTO - PAC-PAVIMENTAÇÃO E QUALIFICAÇÃO DE VIAS URBANAS NO SETOR HABITACIONAL ARNIQUEIRA-DISTRITO FEDERAL </t>
  </si>
  <si>
    <t xml:space="preserve">15.451.6208.3023.0075 - PROGRAMA DE ACELERAÇÃO DO CRESCIMENTO - PAC-PAVIMENTAÇÃO E QUALIFICAÇÃO DE VIAS URBANAS NO SETOR HABITACIONAL PORTO RICO- SANTA MARIA </t>
  </si>
  <si>
    <t xml:space="preserve">15.451.6208.3023.0076 - PROGRAMA DE ACELERAÇÃO DO CRESCIMENTO - PAC-PAVIMENTAÇÃO E QUALIFICAÇÃO DE VIAS URBANAS NO SETOR HABITACIONAL BURITIS- SOBRADINHO II </t>
  </si>
  <si>
    <t xml:space="preserve">15.451.6208.3023.0077 - PROGRAMA DE ACELERAÇÃO DO CRESCIMENTO - PAC-PAVIMENTAÇÃO E QUALIFICAÇÃO DE VIAS URBANAS NO SETOR HABITACIONAL- VICENTE PIRES </t>
  </si>
  <si>
    <t xml:space="preserve">15.451.6208.3058.0002 - EXECUÇÃO DE OBRAS DE URBANIZAÇÃO - PRÓ-MORADIA-MESTRE D'ARMAS- PLANALTINA </t>
  </si>
  <si>
    <t xml:space="preserve">15.451.6208.3058.0003 - EXECUÇÃO DE OBRAS DE URBANIZAÇÃO - PRÓ-MORADIA-CONDOMÍNIO SOL NASCENTE- CEILÂNDIA </t>
  </si>
  <si>
    <t xml:space="preserve">15.451.6208.3615.0001 - MANUTENÇÃO E CONSERVAÇÃO URBANISTICA--DISTRITO FEDERAL </t>
  </si>
  <si>
    <t xml:space="preserve">15.451.6208.3615.0009 - MANUTENÇÃO E CONSERVAÇÃO URBANISTICA-PROGRAMA DE CONTROLE DE QUALIDADE-DISTRITO FEDERAL </t>
  </si>
  <si>
    <t xml:space="preserve">15.451.6208.3615.0010 - MANUTENÇÃO E CONSERVAÇÃO URBANISTICA-RECUPERAÇÃO DE MOBILIÁRIO URBANO DE ESPORTE E LAZER E DE CULTURA-DISTRITO FEDERAL </t>
  </si>
  <si>
    <t xml:space="preserve">15.451.6208.3902.9472 - REFORMA DE PRAÇAS PÚBLICAS E PARQUES--DISTRITO FEDERAL </t>
  </si>
  <si>
    <t xml:space="preserve">15.451.6208.5695.0001 - EXECUÇÃO DE OBRAS DE PREVENÇÃO, CONTROLE E COMBATE À EROSÃO--DISTRITO FEDERAL </t>
  </si>
  <si>
    <t xml:space="preserve">15.482.6218.3023.0008 - PROGRAMA DE ACELERAÇÃO DO CRESCIMENTO - PAC-CONSTRUÇÃO DE HABITAÇÕES NA VILA DNOCS- SOBRADINHO </t>
  </si>
  <si>
    <t xml:space="preserve">15.482.6218.3023.0017 - PROGRAMA DE ACELERAÇÃO DO CRESCIMENTO - PAC-CONSTRUÇÃO DE HABITAÇÕES NA VILA ESTRUTURAL- SETOR COMPL. DE IND. E ABASTECIMENTO </t>
  </si>
  <si>
    <t xml:space="preserve">15.482.6218.3059.0003 - CONSTRUÇÃO DE UNIDADES HABITACIONAIS - PRÓ-MORADIA-CONDOMÍNIO SOL NASCENTE- CEILÂNDIA </t>
  </si>
  <si>
    <t xml:space="preserve">15.752.6209.1763.0012 - AMPLIAÇÃO DA REDE DE ILUMINAÇÃO PÚBLICA--DISTRITO FEDERAL </t>
  </si>
  <si>
    <t xml:space="preserve">15.782.6216.1223.0001 - RECUPERAÇÃO DE OBRAS DE ARTE ESPECIAIS - PONTES, PASSARELAS E VIADUTOS--DISTRITO FEDERAL </t>
  </si>
  <si>
    <t xml:space="preserve">15.782.6216.3054.0002 - CONSTRUÇÃO DE TÚNEL-RODOVIÁRIO NA AVENIDA CENTRAL- TAGUATINGA </t>
  </si>
  <si>
    <t xml:space="preserve">15.782.6216.3119.0004 - IMPLANTAÇÃO DO CORREDOR DE TRANSPORTE COLETIVO DO EIXO OESTE (LINHA VERDE)--DISTRITO FEDERAL </t>
  </si>
  <si>
    <t xml:space="preserve">15.782.6216.3361.4356 - CONSTRUÇÃO DE PONTES--DISTRITO FEDERAL </t>
  </si>
  <si>
    <t xml:space="preserve">15.782.6216.5902.7778 - CONSTRUÇÃO DE VIADUTO--DISTRITO FEDERAL </t>
  </si>
  <si>
    <t xml:space="preserve">15.812.6206.1745.0009 - CONSTRUÇÃO DE QUADRAS DE ESPORTES--DISTRITO FEDERAL </t>
  </si>
  <si>
    <t xml:space="preserve">15.812.6206.1745.9526 - CONSTRUÇÃO DE QUADRAS DE ESPORTES-PRÓ-MORADIA CEF-DISTRITO FEDERAL </t>
  </si>
  <si>
    <t xml:space="preserve">15.812.6206.3440.0011 - REFORMA DE QUADRAS DE ESPORTES--DISTRITO FEDERAL </t>
  </si>
  <si>
    <t xml:space="preserve">15.812.6206.3596.8514 - IMPLANTAÇÃO DE INFRA-ESTRUTURA ESPORTIVA--DISTRITO FEDERAL </t>
  </si>
  <si>
    <t xml:space="preserve">17.512.6213.7038.6034 - IMPLANTAÇÃO DE SISTEMA DE ABASTECIMENTO DE ÁGUA-MELHORIA E AMPLIAÇÃO DE SISTEMA DE ABASTECIMENTO DE ÁGUA-DISTRITO FEDERAL </t>
  </si>
  <si>
    <t xml:space="preserve">17.512.6213.7316.6035 - IMPLANTAÇÃO DE SISTEMA DE ESGOTAMENTO SANITÁRIO--DISTRITO FEDERAL </t>
  </si>
  <si>
    <t xml:space="preserve">17.512.6213.7462.0001 - COMPLEMENTAÇÃO DO SISTEMA DE ESGOTAMENTO SANITÁRIO - PROGRAMA PRÓ-MORADIA CEF--DISTRITO FEDERAL </t>
  </si>
  <si>
    <t xml:space="preserve">15.451.6208.1110.5319 - EXECUÇÃO DE OBRAS DE URBANIZAÇÃO-VIA DE LIGAÇÃO W4 NORTE E W5 SUL- PLANO PILOTO </t>
  </si>
  <si>
    <t xml:space="preserve">15.451.6208.1110.5323 - EXECUÇÃO DE OBRAS DE URBANIZAÇÃO-VIA DE LIGAÇÃO AUTÓDROMO DE BRASÍLIA - PLANO PILOTO- PLANO PILOTO </t>
  </si>
  <si>
    <t xml:space="preserve">15.451.6208.1110.5326 - EXECUÇÃO DE OBRAS DE URBANIZAÇÃO-CALÇADAS NO EIXO MONUMENTAL- PLANO PILOTO </t>
  </si>
  <si>
    <t xml:space="preserve">15.451.6208.1110.5327 - EXECUÇÃO DE OBRAS DE URBANIZAÇÃO-CALÇADAS NO QUADRILÁTERO SHS/SHN - PLANO PILOTO- PLANO PILOTO </t>
  </si>
  <si>
    <t xml:space="preserve">15.451.6208.1110.5328 - EXECUÇÃO DE OBRAS DE URBANIZAÇÃO-BICICLETÁRIO NA ÁREA CENTRAL - PLANO PILOTO- PLANO PILOTO </t>
  </si>
  <si>
    <t xml:space="preserve">15.451.6208.1110.5333 - EXECUÇÃO DE OBRAS DE URBANIZAÇÃO-CALÇADAS DAS VIAS DO CENTRO DE CONVENÇÕES - PLANO PILOTO- PLANO PILOTO </t>
  </si>
  <si>
    <t xml:space="preserve">15.451.6208.1110.8111 - EXECUÇÃO DE OBRAS DE URBANIZAÇÃO--DISTRITO FEDERAL </t>
  </si>
  <si>
    <t xml:space="preserve">15.451.6208.1110.9641 - EXECUÇÃO DE OBRAS DE URBANIZAÇÃO-EDIFICAÇÕES-DISTRITO FEDERAL </t>
  </si>
  <si>
    <t xml:space="preserve">15.451.6208.1110.9698 - EXECUÇÃO DE OBRAS DE URBANIZAÇÃO-RECUPERAÇÃO ESTRUTURAL DE VIAS-DISTRITO FEDERAL </t>
  </si>
  <si>
    <t xml:space="preserve">15.451.6208.1110.9702 - EXECUÇÃO DE OBRAS DE URBANIZAÇÃO-DUPLICAÇÃO DA VIA DE LIGAÇÃO NÚCLEO BANDEIRANTE/GUARÁ-DISTRITO FEDERAL </t>
  </si>
  <si>
    <t xml:space="preserve">15.451.6208.1950.5325 - CONSTRUÇÃO DE PRAÇAS PÚBLICAS E PARQUES-PAISAGISMO BURLE MARX - PLANO PILOTO- PLANO PILOTO </t>
  </si>
  <si>
    <t xml:space="preserve">15.451.6208.3147.5322 - IMPLANTAÇÃO DE PROJETOS DE REQUALIFICAÇÃO DE ESPAÇOS URBANOS-ENTORNO DO ESTÁDIO NACIONAL DE BRASÍLIA- PLANO PILOTO </t>
  </si>
  <si>
    <t xml:space="preserve">15.451.6216.1223.0005 - RECUPERAÇÃO DE OBRAS DE ARTE ESPECIAIS - PONTES, PASSARELAS E VIADUTOS--DISTRITO FEDERAL </t>
  </si>
  <si>
    <t xml:space="preserve">15.451.6216.3071.5320 - CONSTRUÇÃO DE PASSAGEM SUBTERRÂNEA NO EIXO MONUMENTAL-TÚNEL DE LIGAÇÃO ENTRE O CLUBE DO CHORO E O PARQUE DA CIDADE- PLANO PILOTO </t>
  </si>
  <si>
    <t xml:space="preserve">15.451.6216.3071.5321 - CONSTRUÇÃO DE PASSAGEM SUBTERRÂNEA NO EIXO MONUMENTAL-TÚNEL DE LIGAÇÃO ENTRE O ESTÁDIO NACIONAL DE BRASÍLIA E O CENTRO DE CONVENÇÕES ULYSSES GUIMARÃES-DISTRITO FEDERAL </t>
  </si>
  <si>
    <t xml:space="preserve">15.452.6208.8508.0001 - MANUTENÇÃO DE ÁREAS URBANIZADAS E AJARDINADAS-MANUTENÇÃO DE ÁREAS VERDES-DISTRITO FEDERAL </t>
  </si>
  <si>
    <t xml:space="preserve">15.452.6208.8508.0002 - MANUTENÇÃO DE ÁREAS URBANIZADAS E AJARDINADAS-MANUTENÇÃO DE VIAS PÚBLICAS-DISTRITO FEDERAL </t>
  </si>
  <si>
    <t xml:space="preserve">15.453.6216.5071.5332 - CONSTRUÇÃO DE ESTACIONAMENTOS-SUBTERRÂNEO DO CENTRO DE CONVENÇÕES ULYSSES GUIMARÃES- PLANO PILOTO </t>
  </si>
  <si>
    <t xml:space="preserve">27.812.6206.1745.9529 - CONSTRUÇÃO DE QUADRAS DE ESPORTES--DISTRITO FEDERAL </t>
  </si>
  <si>
    <t xml:space="preserve">27.812.6206.3440.9613 - REFORMA DE QUADRAS DE ESPORTES--DISTRITO FEDERAL </t>
  </si>
  <si>
    <t xml:space="preserve">10.122.6007.1968.0014 - ELABORAÇÃO DE PROJETOS-COMPLEMENTARES DE ENGENHARIA E ARQUITETURA-DISTRITO FEDERAL </t>
  </si>
  <si>
    <t xml:space="preserve">10.301.6202.3135.0003 - CONSTRUÇÃO DE UNIDADES BÁSICAS DE SAÚDE-REGIÕES ADMINISTRATIVAS-DISTRITO FEDERAL </t>
  </si>
  <si>
    <t xml:space="preserve">10.301.6202.3136.0001 - AMPLIAÇÃO DE UNIDADES BÁSICAS DE SAÚDE--DISTRITO FEDERAL </t>
  </si>
  <si>
    <t xml:space="preserve">10.301.6202.3222.0001 - REFORMA DE UNIDADES BÁSICAS DE SAÚDE--DISTRITO FEDERAL </t>
  </si>
  <si>
    <t xml:space="preserve">10.302.6202.3140.5753 - CONSTRUÇÃO DE UNIDADES DE ATENÇÃO ESPECIALIZADA EM SAÚDE-PPP-DISTRITO FEDERAL </t>
  </si>
  <si>
    <t xml:space="preserve">10.302.6202.3165.0001 - IMPLANTAÇÃO DE UNIDADES DE ATENÇÃO EM SAÚDE MENTAL-CENTROS DE ATENÇÃO PSICOSSOCIAL-CAPS-DISTRITO FEDERAL </t>
  </si>
  <si>
    <t xml:space="preserve">10.302.6202.3172.0003 - IMPLANTAÇÃO DE UNIDADES DE PRONTO ATENDIMENTO - UPA-REGIÕES ADMINISTRATIVAS-DISTRITO FEDERAL </t>
  </si>
  <si>
    <t xml:space="preserve">10.302.6202.3225.0002 - CONSTRUÇÃO DE UNIDADES DE ATENÇÃO EM SAÚDE MENTAL-SEDE DO CENTRO DE ORIENTAÇÃO MÉDICO PSICOPEDAGÓGICA - COMPP-DISTRITO FEDERAL </t>
  </si>
  <si>
    <t xml:space="preserve">06.181.6217.4031.0001 - MONITORAMENTO POR CÂMERA DE VÍDEO-SECRETARIA DE SEGURANÇA PÚBLICA-DISTRITO FEDERAL </t>
  </si>
  <si>
    <t xml:space="preserve">06.421.6217.1709.0005 - CONSTRUÇÃO DE UNIDADES DO SISTEMA PENITENCIÁRIO- SSP-DISTRITO FEDERAL </t>
  </si>
  <si>
    <t xml:space="preserve">06.451.6217.1984.9801 - CONSTRUÇÃO DE PRÉDIOS E PRÓPRIOS-CENTRO INTEGRADO DE ATENÇÃO PSICOSSOCIAL AO PACIENTE JUDICIÁRIO-CIAP - SSP-DISTRITO FEDERAL </t>
  </si>
  <si>
    <t xml:space="preserve">06.451.6217.1984.9802 - CONSTRUÇÃO DE PRÉDIOS E PRÓPRIOS-CONSTRUÇÃO DE COZINHA PARA A PREPARAÇÃO DE ALIMENTAÇÃO DOS INTERNOS - SSP- SÃO SEBASTIÃO </t>
  </si>
  <si>
    <t xml:space="preserve">06.451.6217.1984.9803 - CONSTRUÇÃO DE PRÉDIOS E PRÓPRIOS-UNIDADE DE ADMINISTRAÇÃO PENITENCIÁRIA - SSP-DISTRITO FEDERAL </t>
  </si>
  <si>
    <t xml:space="preserve">06.451.6217.1984.9804 - CONSTRUÇÃO DE PRÉDIOS E PRÓPRIOS-CENTRO INTEGRADO DE ATENDIMENTO AO PACIENTE JUDICIÁRIO-DISTRITO FEDERAL </t>
  </si>
  <si>
    <t xml:space="preserve">26.122.6216.1968.0023 - ELABORAÇÃO DE PROJETOS-SECRETARIA DE TRANSPORTES- PLANO PILOTO </t>
  </si>
  <si>
    <t xml:space="preserve">26.122.6216.3128.0001 - IMPLANTAÇÃO DA GESTÃO DO PROGRAMA DE TRANSPORTE URBANO--DISTRITO FEDERAL </t>
  </si>
  <si>
    <t xml:space="preserve">26.453.6216.1794.0003 - IMPLANTAÇÃO DE VEÍCULO LEVE SOBRE PNEUS - VLP EIXO SUL--DISTRITO FEDERAL </t>
  </si>
  <si>
    <t xml:space="preserve">26.453.6216.3014.0003 - IMPLANTAÇÃO DO METRÔ- LEVE - VLT--DISTRITO FEDERAL </t>
  </si>
  <si>
    <t xml:space="preserve">26.453.6216.3125.0001 - IMPLANTAÇÃO DO CORREDOR DE TRANSPORTE COLETIVO DO EIXO SUDOESTE--DISTRITO FEDERAL </t>
  </si>
  <si>
    <t xml:space="preserve">26.453.6216.3126.0001 - IMPLANTAÇÃO DO CORREDOR DE TRANSPORTE COLETIVO DO EIXO NORTE-BRT NORTE-DISTRITO FEDERAL </t>
  </si>
  <si>
    <t xml:space="preserve">26.453.6216.3126.0003 - IMPLANTAÇÃO DO CORREDOR DE TRANSPORTE COLETIVO DO EIXO NORTE-BALAO DO TORTO - COLORADO-DISTRITO FEDERAL </t>
  </si>
  <si>
    <t xml:space="preserve">26.453.6216.3180.0001 - IMPLANTAÇÃO DO SISTEMA DE TRANSPORTE INTELIGENTE - ITS-SECRETARIA DE ESTADO DE TRANSPORTES DO DF- PLANO PILOTO </t>
  </si>
  <si>
    <t xml:space="preserve">26.782.6216.3056.0003 - CONSTRUÇÃO DO TREVO DE TRIAGEM NORTE--DISTRITO FEDERAL </t>
  </si>
  <si>
    <t xml:space="preserve">26.782.6216.3090.0007 - IMPLANTAÇÃO DE CICLOVIAS--DISTRITO FEDERAL </t>
  </si>
  <si>
    <t xml:space="preserve">26.782.6216.3182.0001 - REFORMA DE TERMINAIS RODOVIÁRIOS--DISTRITO FEDERAL </t>
  </si>
  <si>
    <t xml:space="preserve">26.782.6216.3207.0004 - AMPLIAÇÃO DA DF-047- ESTRADA PARQUE AEROPORTO-OBRAS ESTRUTURANTES-DISTRITO FEDERAL </t>
  </si>
  <si>
    <t xml:space="preserve">26.782.6216.7220.7909 - CONSTRUÇÃO DE TERMINAIS RODOVIÁRIOS--DISTRITO FEDERAL </t>
  </si>
  <si>
    <t xml:space="preserve">26.451.6216.1506.2490 - CONSTRUÇÃO DE ABRIGOS PARA PASSAGEIROS DE ÔNIBUS-DFTRANS-DISTRITO FEDERAL </t>
  </si>
  <si>
    <t xml:space="preserve">26.453.6216.3181.0004 - REFORMA DE ABRIGOS PARA PASSAGEIROS DE ÔNIBUS-DFTRANS-DISTRITO FEDERAL </t>
  </si>
  <si>
    <t xml:space="preserve">26.451.6216.3090.0008 - IMPLANTAÇÃO DE CICLOVIAS-EM DIVERSAS RODOVIAS-DISTRITO FEDERAL </t>
  </si>
  <si>
    <t xml:space="preserve">26.453.6216.3126.0004 - IMPLANTAÇÃO DO CORREDOR DE TRANSPORTE COLETIVO DO EIXO NORTE-BALÃO DO TORTO-COLORADO-DISTRITO FEDERAL </t>
  </si>
  <si>
    <t xml:space="preserve">26.453.6216.3126.0005 - IMPLANTAÇÃO DO CORREDOR DE TRANSPORTE COLETIVO DO EIXO NORTE-IMPLANTAÇÃO DO CORREDOR DE TRANSPORTE COLETIVO DO EIXO NORTE - BRT NORTE-DISTRITO FEDERAL </t>
  </si>
  <si>
    <t xml:space="preserve">26.782.6216.1347.9481 - CONSTRUÇÃO DE PASSARELA--DISTRITO FEDERAL </t>
  </si>
  <si>
    <t xml:space="preserve">26.782.6216.1475.1199 - RECUPERAÇÃO DE RODOVIAS-RECUPERAÇÃO E MELHORAMENTO-DISTRITO FEDERAL </t>
  </si>
  <si>
    <t xml:space="preserve">26.782.6216.1689.0004 - CONSTRUÇÃO DO ANEL VIÁRIO--DISTRITO FEDERAL </t>
  </si>
  <si>
    <t xml:space="preserve">26.782.6216.1689.0005 - CONSTRUÇÃO DO ANEL VIÁRIO-REST. DF-180 TRECHO DIVISA GOIAS/DF ATÉ A DF-290-DISTRITO FEDERAL </t>
  </si>
  <si>
    <t xml:space="preserve">26.782.6216.1968.0013 - ELABORAÇÃO DE PROJETOS-DE ENGENHARIA - DER- PLANO PILOTO </t>
  </si>
  <si>
    <t xml:space="preserve">26.782.6216.2316.0001 - MANUTENÇÃO DE OBRAS DE ARTE ESPECIAIS - PONTES, PASSARELAS E VIADUTOS-PONTES/PASSARELAS/VIADUTOS EM RODOVIAS DO-DISTRITO FEDERAL </t>
  </si>
  <si>
    <t xml:space="preserve">26.782.6216.3056.0004 - CONSTRUÇÃO DO TREVO DE TRIAGEM NORTE-CONSTRUÇÃO DO TREVO DE TRIAGEM NORTE-DISTRITO FEDERAL </t>
  </si>
  <si>
    <t xml:space="preserve">26.782.6216.3361.4359 - CONSTRUÇÃO DE PONTES--DISTRITO FEDERAL </t>
  </si>
  <si>
    <t xml:space="preserve">26.782.6216.5902.7782 - CONSTRUÇÃO DE VIADUTO--DISTRITO FEDERAL </t>
  </si>
  <si>
    <t xml:space="preserve">26.451.6216.3087.0002 - EXECUÇÃO DE OBRAS DE ACESSIBILIDADE-METRÔ-DISTRITO FEDERAL </t>
  </si>
  <si>
    <t xml:space="preserve">26.453.6216.1816.0001 - IMPLEMENTAÇÃO DA LINHA 1 DO METRÔ--DISTRITO FEDERAL </t>
  </si>
  <si>
    <t xml:space="preserve">26.453.6216.1968.2523 - ELABORAÇÃO DE PROJETOS-COMPANHIA DO METROPOLITANO DO DISTRITO FEDERAL-DISTRITO FEDERAL </t>
  </si>
  <si>
    <t xml:space="preserve">26.453.6216.3007.0003 - AMPLIAÇÃO DA LINHA 1 DO METRÔ-ASA NORTE- PLANO PILOTO </t>
  </si>
  <si>
    <t xml:space="preserve">26.453.6216.3007.0004 - AMPLIAÇÃO DA LINHA 1 DO METRÔ-- CEILÂNDIA </t>
  </si>
  <si>
    <t xml:space="preserve">26.453.6216.3007.0005 - AMPLIAÇÃO DA LINHA 1 DO METRÔ-- SAMAMBAIA </t>
  </si>
  <si>
    <t xml:space="preserve">26.453.6216.3014.0001 - IMPLANTAÇÃO DO METRÔ- LEVE - VLT--DISTRITO FEDERAL </t>
  </si>
  <si>
    <t xml:space="preserve">26.453.6216.3014.0002 - IMPLANTAÇÃO DO METRÔ- LEVE - VLT-AQUISIÇÃO DE TRENS-DISTRITO FEDERAL </t>
  </si>
  <si>
    <t xml:space="preserve">26.453.6216.3134.0001 - AQUISIÇÃO DE TRENS-- ÁGUAS CLARAS </t>
  </si>
  <si>
    <t xml:space="preserve">27102 - COORDENADORIA DE INTEGRAÇÃO DAS AÇÕES SOCIAIS DO DISTRITO FEDERAL - CIAS </t>
  </si>
  <si>
    <t xml:space="preserve">08.334.6228.4232.5338 - AÇÕES COMPLEMENTARES AO PROGRAMA DE TRANSFERÊNCIA DE RENDA--DISTRITO FEDERAL </t>
  </si>
  <si>
    <t xml:space="preserve">15.244.6211.3023.0081 - PROGRAMA DE ACELERAÇÃO DO CRESCIMENTO - PAC-CONSTRUÇÃO DE EQUIPAMENTO COMUNITÁRIO-SOCIAL- VARJÃO </t>
  </si>
  <si>
    <t xml:space="preserve">15.361.6221.3023.0083 - PROGRAMA DE ACELERAÇÃO DO CRESCIMENTO - PAC-CONSTRUÇÃO DE ESCOLA CEM NA ESTRUTURAL- SETOR COMPL. DE IND. E ABASTECIMENTO </t>
  </si>
  <si>
    <t xml:space="preserve">15.392.6219.3023.0085 - PROGRAMA DE ACELERAÇÃO DO CRESCIMENTO - PAC-CONSTRUÇÃO DE ESPAÇO CULTURAL- VARJÃO </t>
  </si>
  <si>
    <t xml:space="preserve">15.451.6208.1110.9565 - EXECUÇÃO DE OBRAS DE URBANIZAÇÃO-CODHAB-DISTRITO FEDERAL </t>
  </si>
  <si>
    <t xml:space="preserve">15.451.6208.3023.0087 - PROGRAMA DE ACELERAÇÃO DO CRESCIMENTO - PAC-EXECUÇÃO DE URBANIZAÇÃO NA ESTRUTURAL- SETOR COMPL. DE IND. E ABASTECIMENTO </t>
  </si>
  <si>
    <t xml:space="preserve">15.482.6218.3023.0088 - PROGRAMA DE ACELERAÇÃO DO CRESCIMENTO - PAC-MELHORIA DE HABITAÇÕES NA ESTRUTURAL- SETOR COMPL. DE IND. E ABASTECIMENTO </t>
  </si>
  <si>
    <t xml:space="preserve">15.782.6216.3023.0089 - PROGRAMA DE ACELERAÇÃO DO CRESCIMENTO - PAC-TERMINAL RODOVIÁRIO- CEILÂNDIA </t>
  </si>
  <si>
    <t xml:space="preserve">16.482.6218.3023.0090 - PROGRAMA DE ACELERAÇÃO DO CRESCIMENTO - PAC-MELHORIA DE HABITAÇÕES NAS QNR'S 2,3 E 5- CEILÂNDIA </t>
  </si>
  <si>
    <t xml:space="preserve">16.482.6218.3023.0091 - PROGRAMA DE ACELERAÇÃO DO CRESCIMENTO - PAC-CONSTRUÇÃO DE HABITAÇÕES NA ESTRUTURAL- SETOR COMPL. DE IND. E ABASTECIMENTO </t>
  </si>
  <si>
    <t xml:space="preserve">16.482.6218.3571.0001 - MELHORIAS HABITACIONAIS--DISTRITO FEDERAL </t>
  </si>
  <si>
    <t xml:space="preserve">04.122.6003.2990.0006 - MANUTENÇÃO DE BENS IMÓVEIS DO GDF--DISTRITO FEDERAL </t>
  </si>
  <si>
    <t xml:space="preserve">04.122.6003.3943.0001 - REFORMA DO ANEXO DO PALÁCIO DO BURITI-- PLANO PILOTO </t>
  </si>
  <si>
    <t xml:space="preserve">04.126.6203.1692.0001 - IMPLANTAÇÃO DO CENTRO DE TECNOLOGIA DA INFORMAÇÃO E COMUNICAÇÃO - CeTIC-SECRETARIA DE PLANEJAMENTO E ORÇAMENTO- PLANO PILOTO </t>
  </si>
  <si>
    <t xml:space="preserve">27.452.6206.3596.6669 - IMPLANTAÇÃO DE INFRA-ESTRUTURA ESPORTIVA--DISTRITO FEDERAL </t>
  </si>
  <si>
    <t xml:space="preserve">27.812.6206.1793.0001 - REALIZAÇÃO DA UNIVERSÍADE 2019--DISTRITO FEDERAL </t>
  </si>
  <si>
    <t xml:space="preserve">27.812.6206.3048.0002 - REFORMA DE ESPAÇOS ESPORTIVOS--DISTRITO FEDERAL </t>
  </si>
  <si>
    <t xml:space="preserve">27.812.6206.4090.0042 - APOIO A EVENTOS-ESPORTIVOS-DISTRITO FEDERAL </t>
  </si>
  <si>
    <t xml:space="preserve">14.243.6223.5001.5312 - CONSTRUÇÃO DE SEDE DO CONSELHO TUTELAR--DISTRITO FEDERAL </t>
  </si>
  <si>
    <t xml:space="preserve">14.243.6223.5004.0001 - REFORMA DE UNIDADES DO SISTEMA SOCIOEDUCATIVO--DISTRITO FEDERAL </t>
  </si>
  <si>
    <t xml:space="preserve">14.421.6223.1825.0001 - CONSTRUÇÃO DE UNIDADES DE INTERNAÇÃO--DISTRITO FEDERAL </t>
  </si>
  <si>
    <t xml:space="preserve">14.422.6229.4213.0004 - DESENVOLVIMENTO DE AÇÕES RELACIONADAS AO PACTO DE ENFRENTAMENTO À VIOLÊNCIA CONTRA A MULHER-SECRETARIA DE ESTADO DA MULHER DO DF-DISTRITO FEDERAL </t>
  </si>
  <si>
    <t xml:space="preserve">17.512.6213.3057.0001 - IMPLANTAÇÃO DO SISTEMA PRODUTOR DE ÁGUA - CORUMBÁ SUL-COMPANHIA DE SANEAMENTO AMBIENTAL DO DISTRITO FED-OUTROS ESTADOS </t>
  </si>
  <si>
    <t xml:space="preserve">17.512.6213.5725.6078 - CONSTRUÇÃO DE RESERVATÓRIOS-COMPANHIA DE SANEAMENTO AMBIENTAL DO DISTRITO FED-DISTRITO FEDERAL </t>
  </si>
  <si>
    <t xml:space="preserve">17.512.6213.7038.6030 - IMPLANTAÇÃO DE SISTEMA DE ABASTECIMENTO DE ÁGUA-ÁGUAS LINDAS-OUTROS ESTADOS </t>
  </si>
  <si>
    <t>TOTAL FISCAL/SEGURIDADE/INVESTIMENTO</t>
  </si>
  <si>
    <t>23.451.6216.1689.0009 – CONSTRUÇÃO DO ANEL VIÁRIO - - DISTRITO FEDERAL</t>
  </si>
  <si>
    <t>23.451.6216.3126.0002 – IMPLANTAÇÃO DO CORREDOR DE TRANSPORTE COLETIVO DO EIXO NORTE - BRT NORTE - DISTRITO FEDERAL</t>
  </si>
  <si>
    <t>23.451.6216.3125.0003 – IMPLANTAÇÃO DO CORREDOR DE TRANSPORTE COLETIVO DO EIXO SUDOESTE - - DISTRITO FEDERAL</t>
  </si>
  <si>
    <t>23.512.6213.3057.0003 – IMPLANTAÇÃO DO SISTEMA PRODUTOR DE ÁGUA - CORUMBÁ SUL - DF ENTORNO</t>
  </si>
  <si>
    <t>23.451.6216.1475.9546 – RECUPERAÇÃO DE RODOVIAS - COMPANHIA IMOBILIÁRIA DE BRASÍLIA - DISTRITO FEDERAL</t>
  </si>
  <si>
    <t>23.451.6208.5006.0007 – EXECUÇÃO DE INFRAESTRUTURA EM PARCELAMENTOS – NOROESTE – PLANO PILOTO</t>
  </si>
  <si>
    <t>23.451.6208.5006.2916 – EXECUÇÃO DE INFRAESTRUTURA EM PARCELAMENTOS – NO TAQUARI – LAGO NORTE</t>
  </si>
  <si>
    <t>23.451.6208.1110.9636 – EXECUÇÃO DE OBRAS DE URBANIZAÇÃO – COMPANHIA IMOBILIÁRIA DE BRASÍLIA – DISTRITO FEDERAL</t>
  </si>
  <si>
    <t>23.451.6216.3090.0006 – IMPLANTAÇÃO DE CICLOVIAS – COMPANHIA IMOBILIÁRIA DE BRASÍLIA – DISTRITO FEDERAL</t>
  </si>
  <si>
    <t>23.451.6206.3078.0004 – REFORMA E AMPLIAÇÃO DO ESTÁDIO NACIONAL DE BRASÍLIA - - PLANO PILOTO</t>
  </si>
  <si>
    <t xml:space="preserve">22202 - COMPANHIA DE SANEAMENTO AMBIENTAL DO DISTRITO FEDERAL - CAESB </t>
  </si>
  <si>
    <t>28201 - COMPANHIA IMOBILIÁRIA DE BRASÍLIA - TERRACAP</t>
  </si>
  <si>
    <t>DIFERENÇA</t>
  </si>
  <si>
    <t>VALOR LOA</t>
  </si>
  <si>
    <t>VALOR PLOA</t>
  </si>
  <si>
    <t>UO/PT (RESTRUTURAÇÃO)</t>
  </si>
  <si>
    <t xml:space="preserve">28103 - ADMINISTRAÇÃO REGIONAL DE BRASÍLIA </t>
  </si>
  <si>
    <t xml:space="preserve">28104 - ADMINISTRAÇÃO REGIONAL DO GAMA </t>
  </si>
  <si>
    <t xml:space="preserve">28105- ADMINISTRAÇÃO REGIONAL DE TAGUATINGA </t>
  </si>
  <si>
    <t xml:space="preserve">28106 - ADMINISTRAÇÃO REGIONAL DE BRAZLÂNDIA </t>
  </si>
  <si>
    <t xml:space="preserve">28107 - ADMINISTRAÇÃO REGIONAL DE SOBRADINHO </t>
  </si>
  <si>
    <t xml:space="preserve">28108 - ADMINISTRAÇÃO REGIONAL DE PLANALTINA </t>
  </si>
  <si>
    <t xml:space="preserve">28109 - ADMINISTRAÇÃO REGIONAL DO PARANOÁ </t>
  </si>
  <si>
    <t xml:space="preserve">28110 - ADMINISTRAÇÃO REGIONAL DO NÚCLEO BANDEIRANTE </t>
  </si>
  <si>
    <t xml:space="preserve">28111 - ADMINISTRAÇÃO REGIONAL DE CEILÂNDIA </t>
  </si>
  <si>
    <t xml:space="preserve">28112 - ADMINISTRAÇÃO REGIONAL DO GUARÁ </t>
  </si>
  <si>
    <t xml:space="preserve">28113 - ADMINISTRAÇÃO REGIONAL DO CRUZEIRO </t>
  </si>
  <si>
    <t xml:space="preserve">28114 - ADMINISTRAÇÃO REGIONAL DE SAMAMBAIA </t>
  </si>
  <si>
    <t xml:space="preserve">28115 - ADMINISTRAÇÃO REGIONAL DE SANTA MARIA </t>
  </si>
  <si>
    <t xml:space="preserve">28116 - ADMINISTRAÇÃO REGIONAL DE SÃO SEBASTIÃO </t>
  </si>
  <si>
    <t xml:space="preserve">28117 - ADMINISTRAÇÃO REGIONAL DO RECANTO DAS EMAS </t>
  </si>
  <si>
    <t xml:space="preserve">28118 - ADMINISTRAÇÃO REGIONAL DO LAGO SUL </t>
  </si>
  <si>
    <t xml:space="preserve">28119 - ADMINISTRAÇÃO REGIONAL DO RIACHO FUNDO </t>
  </si>
  <si>
    <t xml:space="preserve">28120 - ADMINISTRAÇÃO REGIONAL DO LAGO NORTE </t>
  </si>
  <si>
    <t xml:space="preserve">28121 - ADMINISTRAÇÃO REGIONAL DA CANDANGOLÂNDIA </t>
  </si>
  <si>
    <t xml:space="preserve">28122 - ADMINISTRAÇÃO REGIONAL DE ÁGUAS CLARAS </t>
  </si>
  <si>
    <t xml:space="preserve">28123 - ADMINISTRAÇÃO REGIONAL DO RIACHO FUNDO II </t>
  </si>
  <si>
    <t xml:space="preserve">28124 - ADMINISTRAÇÃO REGIONAL DO SUDOESTE/OCTOGONAL </t>
  </si>
  <si>
    <t xml:space="preserve">28125 - ADMINISTRAÇÃO REGIONAL DO VARJÃO </t>
  </si>
  <si>
    <t xml:space="preserve">28126 - ADMINISTRAÇÃO REGIONAL DO PARK WAY </t>
  </si>
  <si>
    <t xml:space="preserve">28127 - ADMINISTRAÇÃO REGIONAL DO SETOR COMPLEMENTAR INDÚSTRIA E ABASTECIMENTO </t>
  </si>
  <si>
    <t xml:space="preserve">28128 - ADMINISTRAÇÃO REGIONAL DE SOBRADINHO II </t>
  </si>
  <si>
    <t xml:space="preserve">28129 - ADMINISTRAÇÃO REGIONAL DO JARDIM BOTÂNICO </t>
  </si>
  <si>
    <t xml:space="preserve">28130 - ADMINISTRAÇÃO REGIONAL DO ITAPOÃ </t>
  </si>
  <si>
    <t xml:space="preserve">28131 - ADMINISTRAÇÃO REGIONAL DO SETOR DE INDÚSTRIA E ABASTECIMENTO </t>
  </si>
  <si>
    <t xml:space="preserve">28133 - ADMINISTRAÇÃO REGIONAL DE VICENTE PIRES </t>
  </si>
  <si>
    <t xml:space="preserve">28135 - ADMINISTRAÇÃO REGIONAL DA FERCAL </t>
  </si>
  <si>
    <t>22101 - SECRETARIA DE ESTADO DE INFRA INSTRUTURA E SERVIÇOS</t>
  </si>
  <si>
    <t xml:space="preserve">15.451.6208.1337.0001 - RECUPERAÇÃO DE ÁREAS URBANIZADAS--DISTRITO FEDERAL  - CONSTRUÇÃO DE PRAÇAS PÚBLICAS E PARQUES--DISTRITO FEDERAL </t>
  </si>
  <si>
    <t xml:space="preserve">24101 - SECRETARIA DE ESTADO DE SEGURANCA PÚBLICA  E PAZ </t>
  </si>
  <si>
    <t>26101 - SECRETARIA DE ESTADO DE MOBILIDADE</t>
  </si>
  <si>
    <t>09101 - CASA CIVIL</t>
  </si>
  <si>
    <t>17101 - SECRETARIA DE ESTADO DE DESENVOLVIMENTO HUMANO E SOCIAL</t>
  </si>
  <si>
    <t>21101 - SECRETARIA DE ESTADO DE MEIO AMBIENTE</t>
  </si>
  <si>
    <r>
      <rPr>
        <b/>
        <sz val="16"/>
        <color indexed="10"/>
        <rFont val="Segoe UI"/>
        <family val="2"/>
      </rPr>
      <t>20201</t>
    </r>
    <r>
      <rPr>
        <b/>
        <sz val="16"/>
        <color indexed="8"/>
        <rFont val="Segoe UI"/>
        <family val="2"/>
      </rPr>
      <t xml:space="preserve"> - COMPANHIA IMOBILIÁRIA DE BRASÍLIA - TERRACAP</t>
    </r>
  </si>
  <si>
    <r>
      <t>15.451.6208.1110.</t>
    </r>
    <r>
      <rPr>
        <sz val="14"/>
        <color indexed="10"/>
        <rFont val="Segoe UI"/>
        <family val="2"/>
      </rPr>
      <t>9872</t>
    </r>
    <r>
      <rPr>
        <sz val="14"/>
        <color indexed="8"/>
        <rFont val="Segoe UI"/>
        <family val="2"/>
      </rPr>
      <t xml:space="preserve"> - EXECUÇÃO DE OBRAS DE URBANIZAÇÃO-ADMINISTRAÇÃO REGIONAL- PLANO PILOTO </t>
    </r>
  </si>
  <si>
    <r>
      <t>15.451.6208.1110.</t>
    </r>
    <r>
      <rPr>
        <sz val="14"/>
        <color indexed="10"/>
        <rFont val="Segoe UI"/>
        <family val="2"/>
      </rPr>
      <t>9899</t>
    </r>
    <r>
      <rPr>
        <sz val="14"/>
        <color indexed="8"/>
        <rFont val="Segoe UI"/>
        <family val="2"/>
      </rPr>
      <t xml:space="preserve"> - EXECUÇÃO DE OBRAS DE URBANIZAÇÃO-ADMINISTRAÇÃO REGIONAL- BRAZLÂNDIA </t>
    </r>
  </si>
  <si>
    <r>
      <t>15.451.6208.1110.</t>
    </r>
    <r>
      <rPr>
        <sz val="14"/>
        <color indexed="10"/>
        <rFont val="Segoe UI"/>
        <family val="2"/>
      </rPr>
      <t>9996</t>
    </r>
    <r>
      <rPr>
        <sz val="14"/>
        <color indexed="8"/>
        <rFont val="Segoe UI"/>
        <family val="2"/>
      </rPr>
      <t xml:space="preserve"> - EXECUÇÃO DE OBRAS DE URBANIZAÇÃO-ADMINISTRAÇÃO REGIONAL- PARANOÁ </t>
    </r>
  </si>
  <si>
    <r>
      <t>15.451.6208.1110.</t>
    </r>
    <r>
      <rPr>
        <sz val="14"/>
        <color indexed="10"/>
        <rFont val="Segoe UI"/>
        <family val="2"/>
      </rPr>
      <t>9991</t>
    </r>
    <r>
      <rPr>
        <sz val="14"/>
        <color indexed="8"/>
        <rFont val="Segoe UI"/>
        <family val="2"/>
      </rPr>
      <t xml:space="preserve"> - EXECUÇÃO DE OBRAS DE URBANIZAÇÃO-ADMINISTRAÇÃO REGIONAL- NÚCLEO BANDEIRANTE </t>
    </r>
  </si>
  <si>
    <r>
      <t>15.451.6208.1110.</t>
    </r>
    <r>
      <rPr>
        <sz val="14"/>
        <color indexed="10"/>
        <rFont val="Segoe UI"/>
        <family val="2"/>
      </rPr>
      <t>9946</t>
    </r>
    <r>
      <rPr>
        <sz val="14"/>
        <color indexed="8"/>
        <rFont val="Segoe UI"/>
        <family val="2"/>
      </rPr>
      <t xml:space="preserve"> - EXECUÇÃO DE OBRAS DE URBANIZAÇÃO-ADMINISTRAÇÃO REGIONAL- SAMAMBAIA </t>
    </r>
  </si>
  <si>
    <r>
      <t>15.451.6208.1110.</t>
    </r>
    <r>
      <rPr>
        <sz val="14"/>
        <color indexed="10"/>
        <rFont val="Segoe UI"/>
        <family val="2"/>
      </rPr>
      <t>9961</t>
    </r>
    <r>
      <rPr>
        <sz val="14"/>
        <color indexed="8"/>
        <rFont val="Segoe UI"/>
        <family val="2"/>
      </rPr>
      <t xml:space="preserve"> - EXECUÇÃO DE OBRAS DE URBANIZAÇÃO-ADMINISTRAÇÃO REGIONAL- SÃO SEBASTIÃO </t>
    </r>
  </si>
  <si>
    <r>
      <t>15.451.6208.1110.</t>
    </r>
    <r>
      <rPr>
        <sz val="14"/>
        <color indexed="10"/>
        <rFont val="Segoe UI"/>
        <family val="2"/>
      </rPr>
      <t>9953</t>
    </r>
    <r>
      <rPr>
        <sz val="14"/>
        <color indexed="8"/>
        <rFont val="Segoe UI"/>
        <family val="2"/>
      </rPr>
      <t xml:space="preserve"> - EXECUÇÃO DE OBRAS DE URBANIZAÇÃO-ADMINISTRAÇÃO REGIONAL- SANTA MARIA </t>
    </r>
  </si>
  <si>
    <r>
      <t>15.451.6208.1110.</t>
    </r>
    <r>
      <rPr>
        <sz val="14"/>
        <color indexed="10"/>
        <rFont val="Segoe UI"/>
        <family val="2"/>
      </rPr>
      <t>9907</t>
    </r>
    <r>
      <rPr>
        <sz val="14"/>
        <color indexed="8"/>
        <rFont val="Segoe UI"/>
        <family val="2"/>
      </rPr>
      <t xml:space="preserve"> - EXECUÇÃO DE OBRAS DE URBANIZAÇÃO-ADMINISTRAÇÃO REGIONAL- LAGO NORTE </t>
    </r>
  </si>
  <si>
    <r>
      <t>15.451.6208.1110.</t>
    </r>
    <r>
      <rPr>
        <sz val="14"/>
        <color indexed="10"/>
        <rFont val="Segoe UI"/>
        <family val="2"/>
      </rPr>
      <t>9900</t>
    </r>
    <r>
      <rPr>
        <sz val="14"/>
        <color indexed="8"/>
        <rFont val="Segoe UI"/>
        <family val="2"/>
      </rPr>
      <t xml:space="preserve"> - EXECUÇÃO DE OBRAS DE URBANIZAÇÃO-ADMINISTRAÇÃO REGIONAL- CANDANGOLÂNDIA </t>
    </r>
  </si>
  <si>
    <r>
      <t>15.451.6208.1110.</t>
    </r>
    <r>
      <rPr>
        <sz val="14"/>
        <color indexed="10"/>
        <rFont val="Segoe UI"/>
        <family val="2"/>
      </rPr>
      <t>9891</t>
    </r>
    <r>
      <rPr>
        <sz val="14"/>
        <color indexed="8"/>
        <rFont val="Segoe UI"/>
        <family val="2"/>
      </rPr>
      <t xml:space="preserve"> - EXECUÇÃO DE OBRAS DE URBANIZAÇÃO-ADMINISTRAÇÃO REGIONAL- ÁGUAS CLARAS </t>
    </r>
  </si>
  <si>
    <r>
      <t>15.451.6208.1110.</t>
    </r>
    <r>
      <rPr>
        <sz val="14"/>
        <color indexed="10"/>
        <rFont val="Segoe UI"/>
        <family val="2"/>
      </rPr>
      <t>9905</t>
    </r>
    <r>
      <rPr>
        <sz val="14"/>
        <color indexed="8"/>
        <rFont val="Segoe UI"/>
        <family val="2"/>
      </rPr>
      <t xml:space="preserve"> - EXECUÇÃO DE OBRAS DE URBANIZAÇÃO-EXECUÇÃO DE OBRAS DE URBANIZAÇÃO DO RIACHO FUNDO II- RIACHO FUNDO II </t>
    </r>
  </si>
  <si>
    <r>
      <t>15.451.6208.1110.</t>
    </r>
    <r>
      <rPr>
        <sz val="14"/>
        <color indexed="10"/>
        <rFont val="Segoe UI"/>
        <family val="2"/>
      </rPr>
      <t>9913</t>
    </r>
    <r>
      <rPr>
        <sz val="14"/>
        <color indexed="8"/>
        <rFont val="Segoe UI"/>
        <family val="2"/>
      </rPr>
      <t xml:space="preserve"> - EXECUÇÃO DE OBRAS DE URBANIZAÇÃO-ADMINISTRAÇÃO REGIONAL- VARJÃO </t>
    </r>
  </si>
  <si>
    <r>
      <t>15.451.6208.1110.</t>
    </r>
    <r>
      <rPr>
        <sz val="14"/>
        <color indexed="10"/>
        <rFont val="Segoe UI"/>
        <family val="2"/>
      </rPr>
      <t>9916</t>
    </r>
    <r>
      <rPr>
        <sz val="14"/>
        <color indexed="8"/>
        <rFont val="Segoe UI"/>
        <family val="2"/>
      </rPr>
      <t xml:space="preserve"> - EXECUÇÃO DE OBRAS DE URBANIZAÇÃO-ADMINISTRAÇÃO REGIONAL- PARK WAY </t>
    </r>
  </si>
  <si>
    <r>
      <t>15.451.6208.1110.</t>
    </r>
    <r>
      <rPr>
        <sz val="14"/>
        <color indexed="10"/>
        <rFont val="Segoe UI"/>
        <family val="2"/>
      </rPr>
      <t>9919</t>
    </r>
    <r>
      <rPr>
        <sz val="14"/>
        <color indexed="8"/>
        <rFont val="Segoe UI"/>
        <family val="2"/>
      </rPr>
      <t xml:space="preserve"> - EXECUÇÃO DE OBRAS DE URBANIZAÇÃO-ADMINISTRAÇÃO REGIONAL- SETOR COMPL. DE IND. E ABASTECIMENTO </t>
    </r>
  </si>
  <si>
    <r>
      <t>15.451.6208.1110.</t>
    </r>
    <r>
      <rPr>
        <sz val="14"/>
        <color indexed="10"/>
        <rFont val="Segoe UI"/>
        <family val="2"/>
      </rPr>
      <t>9921</t>
    </r>
    <r>
      <rPr>
        <sz val="14"/>
        <color indexed="8"/>
        <rFont val="Segoe UI"/>
        <family val="2"/>
      </rPr>
      <t xml:space="preserve"> - EXECUÇÃO DE OBRAS DE URBANIZAÇÃO-ADMINISTRAÇÃO REGIONAL- SOBRADINHO II </t>
    </r>
  </si>
  <si>
    <r>
      <t>15.451.6208.1110.</t>
    </r>
    <r>
      <rPr>
        <sz val="14"/>
        <color indexed="10"/>
        <rFont val="Segoe UI"/>
        <family val="2"/>
      </rPr>
      <t>9926</t>
    </r>
    <r>
      <rPr>
        <sz val="14"/>
        <color indexed="8"/>
        <rFont val="Segoe UI"/>
        <family val="2"/>
      </rPr>
      <t xml:space="preserve"> - EXECUÇÃO DE OBRAS DE URBANIZAÇÃO-ADMINISTRAÇÃO REGIONAL- ITAPOÃ </t>
    </r>
  </si>
  <si>
    <r>
      <t>15.451.6208.1110.</t>
    </r>
    <r>
      <rPr>
        <sz val="14"/>
        <color indexed="10"/>
        <rFont val="Segoe UI"/>
        <family val="2"/>
      </rPr>
      <t>9928</t>
    </r>
    <r>
      <rPr>
        <sz val="14"/>
        <color indexed="8"/>
        <rFont val="Segoe UI"/>
        <family val="2"/>
      </rPr>
      <t xml:space="preserve"> - EXECUÇÃO DE OBRAS DE URBANIZAÇÃO-ADMINISTRAÇÃO REGIONAL DO SETOR DE IND. E ABAST.- SIA </t>
    </r>
  </si>
  <si>
    <r>
      <t>15.451.6208.1110.</t>
    </r>
    <r>
      <rPr>
        <sz val="14"/>
        <color indexed="10"/>
        <rFont val="Segoe UI"/>
        <family val="2"/>
      </rPr>
      <t>9936</t>
    </r>
    <r>
      <rPr>
        <sz val="14"/>
        <color indexed="8"/>
        <rFont val="Segoe UI"/>
        <family val="2"/>
      </rPr>
      <t xml:space="preserve"> - EXECUÇÃO DE OBRAS DE URBANIZAÇÃO-ADMINISTRAÇÃO REGIONAL- VICENTE PIRES </t>
    </r>
  </si>
  <si>
    <r>
      <t>15.452.6212.3004.</t>
    </r>
    <r>
      <rPr>
        <sz val="14"/>
        <color indexed="10"/>
        <rFont val="Segoe UI"/>
        <family val="2"/>
      </rPr>
      <t>0003</t>
    </r>
    <r>
      <rPr>
        <sz val="14"/>
        <color indexed="8"/>
        <rFont val="Segoe UI"/>
        <family val="2"/>
      </rPr>
      <t xml:space="preserve"> - CONSTRUÇÃO DE CENTROS DE TRIAGEM DE MATERIAIS RECICLÁVEIS--DISTRITO FEDERAL </t>
    </r>
  </si>
  <si>
    <r>
      <t>15.452.6212.3099.</t>
    </r>
    <r>
      <rPr>
        <sz val="14"/>
        <color indexed="10"/>
        <rFont val="Segoe UI"/>
        <family val="2"/>
      </rPr>
      <t>5332</t>
    </r>
    <r>
      <rPr>
        <sz val="14"/>
        <color indexed="8"/>
        <rFont val="Segoe UI"/>
        <family val="2"/>
      </rPr>
      <t xml:space="preserve"> - CONSTRUÇÃO DE ÁREAS DE TRANSBORDO E TRIAGEM - ATT's--DISTRITO FEDERAL </t>
    </r>
  </si>
  <si>
    <r>
      <t>15.452.6212.3101.</t>
    </r>
    <r>
      <rPr>
        <sz val="14"/>
        <color indexed="10"/>
        <rFont val="Segoe UI"/>
        <family val="2"/>
      </rPr>
      <t>0003</t>
    </r>
    <r>
      <rPr>
        <sz val="14"/>
        <color indexed="8"/>
        <rFont val="Segoe UI"/>
        <family val="2"/>
      </rPr>
      <t xml:space="preserve"> - CONSTRUÇÃO DE ATERRO SANITÁRIO-- SAMAMBAIA </t>
    </r>
  </si>
  <si>
    <r>
      <t>23.451.6206.3048.</t>
    </r>
    <r>
      <rPr>
        <sz val="14"/>
        <color indexed="10"/>
        <rFont val="Segoe UI"/>
        <family val="2"/>
      </rPr>
      <t>9584</t>
    </r>
    <r>
      <rPr>
        <sz val="14"/>
        <color indexed="8"/>
        <rFont val="Segoe UI"/>
        <family val="2"/>
      </rPr>
      <t xml:space="preserve"> – REFORMA DE ESPAÇOS ESPORTIVOS – REFORMA DO AUTÓDROMO – PLANO PILOTO</t>
    </r>
  </si>
  <si>
    <r>
      <t>23.451.6208.5006.</t>
    </r>
    <r>
      <rPr>
        <sz val="14"/>
        <color indexed="10"/>
        <rFont val="Segoe UI"/>
        <family val="2"/>
      </rPr>
      <t>2921</t>
    </r>
    <r>
      <rPr>
        <sz val="14"/>
        <color indexed="8"/>
        <rFont val="Segoe UI"/>
        <family val="2"/>
      </rPr>
      <t xml:space="preserve"> – EXECUÇÃO DE INFRAESTRUTURA EM PARCELAMENTOS – NO TAQUARI – LAGO NORTE</t>
    </r>
  </si>
  <si>
    <r>
      <t>23.451.6216.1475</t>
    </r>
    <r>
      <rPr>
        <sz val="14"/>
        <color indexed="10"/>
        <rFont val="Segoe UI"/>
        <family val="2"/>
      </rPr>
      <t>.9565</t>
    </r>
    <r>
      <rPr>
        <sz val="14"/>
        <color indexed="8"/>
        <rFont val="Segoe UI"/>
        <family val="2"/>
      </rPr>
      <t xml:space="preserve"> – RECUPERAÇÃO DE RODOVIAS - COMPANHIA IMOBILIÁRIA DE BRASÍLIA - DISTRITO FEDERAL</t>
    </r>
  </si>
  <si>
    <r>
      <t>23.451.6216.1689.</t>
    </r>
    <r>
      <rPr>
        <sz val="14"/>
        <color indexed="10"/>
        <rFont val="Segoe UI"/>
        <family val="2"/>
      </rPr>
      <t>0010</t>
    </r>
    <r>
      <rPr>
        <sz val="14"/>
        <color indexed="8"/>
        <rFont val="Segoe UI"/>
        <family val="2"/>
      </rPr>
      <t xml:space="preserve"> – CONSTRUÇÃO DO ANEL VIÁRIO - - DISTRITO FEDERAL</t>
    </r>
  </si>
  <si>
    <r>
      <t>23.451.6216.3090.</t>
    </r>
    <r>
      <rPr>
        <sz val="14"/>
        <color indexed="10"/>
        <rFont val="Segoe UI"/>
        <family val="2"/>
      </rPr>
      <t>5326</t>
    </r>
    <r>
      <rPr>
        <sz val="14"/>
        <color indexed="8"/>
        <rFont val="Segoe UI"/>
        <family val="2"/>
      </rPr>
      <t xml:space="preserve"> – IMPLANTAÇÃO DE CICLOVIAS – COMPANHIA IMOBILIÁRIA DE BRASÍLIA – DISTRITO FEDERAL</t>
    </r>
  </si>
  <si>
    <r>
      <t>23.451.6216.3126.</t>
    </r>
    <r>
      <rPr>
        <sz val="14"/>
        <color indexed="10"/>
        <rFont val="Segoe UI"/>
        <family val="2"/>
      </rPr>
      <t>0006</t>
    </r>
    <r>
      <rPr>
        <sz val="14"/>
        <color indexed="8"/>
        <rFont val="Segoe UI"/>
        <family val="2"/>
      </rPr>
      <t xml:space="preserve"> – IMPLANTAÇÃO DO CORREDOR DE TRANSPORTE COLETIVO DO EIXO NORTE - BRT NORTE - DISTRITO FEDERAL</t>
    </r>
  </si>
  <si>
    <r>
      <t>23.512.6213.3057.</t>
    </r>
    <r>
      <rPr>
        <sz val="14"/>
        <color indexed="10"/>
        <rFont val="Segoe UI"/>
        <family val="2"/>
      </rPr>
      <t>0004</t>
    </r>
    <r>
      <rPr>
        <sz val="14"/>
        <color indexed="8"/>
        <rFont val="Segoe UI"/>
        <family val="2"/>
      </rPr>
      <t xml:space="preserve"> – IMPLANTAÇÃO DO SISTEMA PRODUTOR DE ÁGUA - CORUMBÁ SUL - DF ENTORNO</t>
    </r>
  </si>
  <si>
    <r>
      <t>23.451.6206.</t>
    </r>
    <r>
      <rPr>
        <sz val="14"/>
        <rFont val="Segoe UI"/>
        <family val="2"/>
      </rPr>
      <t>3078</t>
    </r>
    <r>
      <rPr>
        <sz val="14"/>
        <color indexed="10"/>
        <rFont val="Segoe UI"/>
        <family val="2"/>
      </rPr>
      <t>.0005</t>
    </r>
    <r>
      <rPr>
        <sz val="14"/>
        <color indexed="8"/>
        <rFont val="Segoe UI"/>
        <family val="2"/>
      </rPr>
      <t xml:space="preserve"> – REFORMA E AMPLIAÇÃO DO ESTÁDIO NACIONAL DE BRASÍLIA - - PLANO PILOTO</t>
    </r>
  </si>
  <si>
    <r>
      <t>23.451.6208.</t>
    </r>
    <r>
      <rPr>
        <sz val="14"/>
        <rFont val="Segoe UI"/>
        <family val="2"/>
      </rPr>
      <t>1110</t>
    </r>
    <r>
      <rPr>
        <sz val="14"/>
        <color indexed="10"/>
        <rFont val="Segoe UI"/>
        <family val="2"/>
      </rPr>
      <t>.9883</t>
    </r>
    <r>
      <rPr>
        <sz val="14"/>
        <color indexed="8"/>
        <rFont val="Segoe UI"/>
        <family val="2"/>
      </rPr>
      <t xml:space="preserve"> – EXECUÇÃO DE OBRAS DE URBANIZAÇÃO – COMPANHIA IMOBILIÁRIA DE BRASÍLIA – DISTRITO FEDERAL</t>
    </r>
  </si>
  <si>
    <r>
      <t>23.451.6216.</t>
    </r>
    <r>
      <rPr>
        <sz val="14"/>
        <rFont val="Segoe UI"/>
        <family val="2"/>
      </rPr>
      <t>3125</t>
    </r>
    <r>
      <rPr>
        <sz val="14"/>
        <color indexed="10"/>
        <rFont val="Segoe UI"/>
        <family val="2"/>
      </rPr>
      <t>.0004</t>
    </r>
    <r>
      <rPr>
        <sz val="14"/>
        <color indexed="8"/>
        <rFont val="Segoe UI"/>
        <family val="2"/>
      </rPr>
      <t xml:space="preserve"> – IMPLANTAÇÃO DO CORREDOR DE TRANSPORTE COLETIVO DO EIXO SUDOESTE - - DISTRITO FEDERAL</t>
    </r>
  </si>
  <si>
    <r>
      <t>15.451.6208.1110.</t>
    </r>
    <r>
      <rPr>
        <sz val="14"/>
        <color indexed="10"/>
        <rFont val="Segoe UI"/>
        <family val="2"/>
      </rPr>
      <t xml:space="preserve">5140 </t>
    </r>
    <r>
      <rPr>
        <sz val="14"/>
        <color indexed="8"/>
        <rFont val="Segoe UI"/>
        <family val="2"/>
      </rPr>
      <t xml:space="preserve">- EXECUÇÃO DE OBRAS DE URBANIZAÇÃO-ADMINISTRAÇÃO REGIONAL- TAGUATINGA </t>
    </r>
  </si>
  <si>
    <r>
      <t>15.451.6208.1110.</t>
    </r>
    <r>
      <rPr>
        <sz val="14"/>
        <color indexed="10"/>
        <rFont val="Segoe UI"/>
        <family val="2"/>
      </rPr>
      <t xml:space="preserve">1751 </t>
    </r>
    <r>
      <rPr>
        <sz val="14"/>
        <color indexed="8"/>
        <rFont val="Segoe UI"/>
        <family val="2"/>
      </rPr>
      <t xml:space="preserve">- EXECUÇÃO DE OBRAS DE URBANIZAÇÃO-ADMINISTRAÇÃO REGIONAL- SOBRADINHO </t>
    </r>
  </si>
  <si>
    <r>
      <t>15.451.6208.1110.</t>
    </r>
    <r>
      <rPr>
        <sz val="14"/>
        <color indexed="10"/>
        <rFont val="Segoe UI"/>
        <family val="2"/>
      </rPr>
      <t xml:space="preserve">5380 </t>
    </r>
    <r>
      <rPr>
        <sz val="14"/>
        <color indexed="8"/>
        <rFont val="Segoe UI"/>
        <family val="2"/>
      </rPr>
      <t xml:space="preserve">- EXECUÇÃO DE OBRAS DE URBANIZAÇÃO-ADMINISTRAÇÃO REGIONAL- PLANALTINA </t>
    </r>
  </si>
  <si>
    <r>
      <t>15.451.6208.1110.</t>
    </r>
    <r>
      <rPr>
        <sz val="14"/>
        <color indexed="10"/>
        <rFont val="Segoe UI"/>
        <family val="2"/>
      </rPr>
      <t>5510</t>
    </r>
    <r>
      <rPr>
        <sz val="14"/>
        <color indexed="8"/>
        <rFont val="Segoe UI"/>
        <family val="2"/>
      </rPr>
      <t xml:space="preserve"> - EXECUÇÃO DE OBRAS DE URBANIZAÇÃO-ADMINISTRAÇÃO REGIONAL- GUARÁ </t>
    </r>
  </si>
  <si>
    <r>
      <t>15.451.6208.1110.</t>
    </r>
    <r>
      <rPr>
        <sz val="14"/>
        <color indexed="10"/>
        <rFont val="Segoe UI"/>
        <family val="2"/>
      </rPr>
      <t>1781</t>
    </r>
    <r>
      <rPr>
        <sz val="14"/>
        <color indexed="8"/>
        <rFont val="Segoe UI"/>
        <family val="2"/>
      </rPr>
      <t xml:space="preserve">- EXECUÇÃO DE OBRAS DE URBANIZAÇÃO-ADMINISTRAÇÃO REGIONAL- CRUZEIRO </t>
    </r>
  </si>
  <si>
    <r>
      <t>15.451.6208.1110.</t>
    </r>
    <r>
      <rPr>
        <sz val="14"/>
        <color indexed="10"/>
        <rFont val="Segoe UI"/>
        <family val="2"/>
      </rPr>
      <t>9974</t>
    </r>
    <r>
      <rPr>
        <sz val="14"/>
        <color indexed="8"/>
        <rFont val="Segoe UI"/>
        <family val="2"/>
      </rPr>
      <t xml:space="preserve"> - EXECUÇÃO DE OBRAS DE URBANIZAÇÃO-ADMINISTRAÇÃO REGIONAL- LAGO SUL </t>
    </r>
  </si>
  <si>
    <r>
      <t>15.451.6208.1110.</t>
    </r>
    <r>
      <rPr>
        <sz val="14"/>
        <color indexed="10"/>
        <rFont val="Segoe UI"/>
        <family val="2"/>
      </rPr>
      <t>5414</t>
    </r>
    <r>
      <rPr>
        <sz val="14"/>
        <color indexed="8"/>
        <rFont val="Segoe UI"/>
        <family val="2"/>
      </rPr>
      <t xml:space="preserve">- EXECUÇÃO DE OBRAS DE URBANIZAÇÃO-ADMINISTRAÇÃO REGIONAL- </t>
    </r>
    <r>
      <rPr>
        <sz val="14"/>
        <color indexed="10"/>
        <rFont val="Segoe UI"/>
        <family val="2"/>
      </rPr>
      <t>CEILÂNDIA</t>
    </r>
  </si>
  <si>
    <r>
      <t>15.451.6208.1110.</t>
    </r>
    <r>
      <rPr>
        <sz val="14"/>
        <color indexed="10"/>
        <rFont val="Segoe UI"/>
        <family val="2"/>
      </rPr>
      <t>9923</t>
    </r>
    <r>
      <rPr>
        <sz val="14"/>
        <color indexed="8"/>
        <rFont val="Segoe UI"/>
        <family val="2"/>
      </rPr>
      <t xml:space="preserve"> -EXECUÇÃO DE OBRAS DE URBANIZAÇÃO-ADMINISTRAÇÃO REGIONAL-</t>
    </r>
    <r>
      <rPr>
        <sz val="14"/>
        <color indexed="10"/>
        <rFont val="Segoe UI"/>
        <family val="2"/>
      </rPr>
      <t xml:space="preserve"> JARDIM BOTÂNICO</t>
    </r>
  </si>
  <si>
    <r>
      <t>15.451.6208.1110.</t>
    </r>
    <r>
      <rPr>
        <sz val="14"/>
        <color indexed="10"/>
        <rFont val="Segoe UI"/>
        <family val="2"/>
      </rPr>
      <t>9938</t>
    </r>
    <r>
      <rPr>
        <sz val="14"/>
        <color indexed="8"/>
        <rFont val="Segoe UI"/>
        <family val="2"/>
      </rPr>
      <t xml:space="preserve"> - EXECUÇÃO DE OBRAS DE URBANIZAÇÃO-ADMINISTRAÇÃO REGIONAL- FERCAL </t>
    </r>
  </si>
  <si>
    <r>
      <t>15.451.6208.1110.</t>
    </r>
    <r>
      <rPr>
        <sz val="14"/>
        <color indexed="40"/>
        <rFont val="Segoe UI"/>
        <family val="2"/>
      </rPr>
      <t>9882</t>
    </r>
    <r>
      <rPr>
        <sz val="14"/>
        <color indexed="8"/>
        <rFont val="Segoe UI"/>
        <family val="2"/>
      </rPr>
      <t xml:space="preserve"> - EXECUÇÃO DE OBRAS DE URBANIZAÇÃO-ADMINISTRAÇÃO REGIONAL- GAMA </t>
    </r>
  </si>
  <si>
    <r>
      <t>15.451.6208.1110.</t>
    </r>
    <r>
      <rPr>
        <sz val="14"/>
        <color indexed="40"/>
        <rFont val="Segoe UI"/>
        <family val="2"/>
      </rPr>
      <t>9972</t>
    </r>
    <r>
      <rPr>
        <sz val="14"/>
        <color indexed="8"/>
        <rFont val="Segoe UI"/>
        <family val="2"/>
      </rPr>
      <t xml:space="preserve">- EXECUÇÃO DE OBRAS DE URBANIZAÇÃO-ADMINISTRAÇÃO REGIONAL- RECANTO DAS EMAS </t>
    </r>
  </si>
  <si>
    <r>
      <rPr>
        <sz val="14"/>
        <rFont val="Segoe UI"/>
        <family val="2"/>
      </rPr>
      <t>15.451.6208.1110</t>
    </r>
    <r>
      <rPr>
        <sz val="14"/>
        <color indexed="10"/>
        <rFont val="Segoe UI"/>
        <family val="2"/>
      </rPr>
      <t>.</t>
    </r>
    <r>
      <rPr>
        <sz val="14"/>
        <color indexed="40"/>
        <rFont val="Segoe UI"/>
        <family val="2"/>
      </rPr>
      <t>9669</t>
    </r>
    <r>
      <rPr>
        <sz val="14"/>
        <color indexed="10"/>
        <rFont val="Segoe UI"/>
        <family val="2"/>
      </rPr>
      <t xml:space="preserve"> - EXECUÇÃO DE OBRAS DE URBANIZAÇÃO-ADMINISTRAÇÃO REGIONAL- RIACHO FUNDO </t>
    </r>
  </si>
  <si>
    <r>
      <t>15.451.6208.1110.</t>
    </r>
    <r>
      <rPr>
        <sz val="14"/>
        <color indexed="40"/>
        <rFont val="Segoe UI"/>
        <family val="2"/>
      </rPr>
      <t>9910</t>
    </r>
    <r>
      <rPr>
        <sz val="14"/>
        <color indexed="8"/>
        <rFont val="Segoe UI"/>
        <family val="2"/>
      </rPr>
      <t xml:space="preserve"> - EXECUÇÃO DE OBRAS DE URBANIZAÇÃO-ADMINISTRAÇÃO REGIONAL- SUDOESTE/OCTOGONAL </t>
    </r>
  </si>
  <si>
    <r>
      <rPr>
        <b/>
        <sz val="16"/>
        <color indexed="40"/>
        <rFont val="Segoe UI"/>
        <family val="2"/>
      </rPr>
      <t>22214</t>
    </r>
    <r>
      <rPr>
        <b/>
        <sz val="16"/>
        <color indexed="8"/>
        <rFont val="Segoe UI"/>
        <family val="2"/>
      </rPr>
      <t xml:space="preserve"> - SERVICO DE LIMPEZA URBANA DO DISTRITO FEDERAL-SLU </t>
    </r>
  </si>
  <si>
    <r>
      <t>23.451.6208.5006.</t>
    </r>
    <r>
      <rPr>
        <sz val="14"/>
        <color indexed="40"/>
        <rFont val="Segoe UI"/>
        <family val="2"/>
      </rPr>
      <t>2918</t>
    </r>
    <r>
      <rPr>
        <sz val="14"/>
        <color indexed="8"/>
        <rFont val="Segoe UI"/>
        <family val="2"/>
      </rPr>
      <t xml:space="preserve"> – EXECUÇÃO DE INFRAESTRUTURA EM PARCELAMENTOS – NOROESTE – PLANO PILOTO</t>
    </r>
  </si>
  <si>
    <t>44101 - SECRETARIA DE ESTADO DE JUSTIÇA E CIDADANIA</t>
  </si>
  <si>
    <r>
      <t>06.421.6217.1709.</t>
    </r>
    <r>
      <rPr>
        <sz val="14"/>
        <color indexed="40"/>
        <rFont val="Segoe UI"/>
        <family val="2"/>
      </rPr>
      <t>0006</t>
    </r>
    <r>
      <rPr>
        <sz val="14"/>
        <color indexed="8"/>
        <rFont val="Segoe UI"/>
        <family val="2"/>
      </rPr>
      <t xml:space="preserve">- CONSTRUÇÃO DE UNIDADES DO SISTEMA PENITENCIÁRIO- SSP-DISTRITO FEDERAL </t>
    </r>
  </si>
  <si>
    <r>
      <t>06.451.6217.1984.</t>
    </r>
    <r>
      <rPr>
        <sz val="14"/>
        <color indexed="40"/>
        <rFont val="Segoe UI"/>
        <family val="2"/>
      </rPr>
      <t>9805</t>
    </r>
    <r>
      <rPr>
        <sz val="14"/>
        <color indexed="8"/>
        <rFont val="Segoe UI"/>
        <family val="2"/>
      </rPr>
      <t xml:space="preserve"> - CONSTRUÇÃO DE PRÉDIOS E PRÓPRIOS-CENTRO INTEGRADO DE ATENÇÃO PSICOSSOCIAL AO PACIENTE JUDICIÁRIO-CIAP - SSP-DISTRITO FEDERAL </t>
    </r>
  </si>
  <si>
    <r>
      <t>06.451.6217.1984.</t>
    </r>
    <r>
      <rPr>
        <sz val="14"/>
        <color indexed="40"/>
        <rFont val="Segoe UI"/>
        <family val="2"/>
      </rPr>
      <t>9806</t>
    </r>
    <r>
      <rPr>
        <sz val="14"/>
        <color indexed="8"/>
        <rFont val="Segoe UI"/>
        <family val="2"/>
      </rPr>
      <t xml:space="preserve"> - CONSTRUÇÃO DE PRÉDIOS E PRÓPRIOS-CONSTRUÇÃO DE COZINHA PARA A PREPARAÇÃO DE ALIMENTAÇÃO DOS INTERNOS - SSP- SÃO SEBASTIÃO </t>
    </r>
  </si>
  <si>
    <r>
      <t>06.451.6217.1984.</t>
    </r>
    <r>
      <rPr>
        <sz val="14"/>
        <color indexed="40"/>
        <rFont val="Segoe UI"/>
        <family val="2"/>
      </rPr>
      <t>9807</t>
    </r>
    <r>
      <rPr>
        <sz val="14"/>
        <color indexed="8"/>
        <rFont val="Segoe UI"/>
        <family val="2"/>
      </rPr>
      <t xml:space="preserve"> - CONSTRUÇÃO DE PRÉDIOS E PRÓPRIOS-UNIDADE DE ADMINISTRAÇÃO PENITENCIÁRIA - SSP-DISTRITO FEDERAL </t>
    </r>
  </si>
  <si>
    <r>
      <t>06.451.6217.1984.</t>
    </r>
    <r>
      <rPr>
        <sz val="14"/>
        <color indexed="40"/>
        <rFont val="Segoe UI"/>
        <family val="2"/>
      </rPr>
      <t>9808</t>
    </r>
    <r>
      <rPr>
        <sz val="14"/>
        <color indexed="8"/>
        <rFont val="Segoe UI"/>
        <family val="2"/>
      </rPr>
      <t xml:space="preserve"> - CONSTRUÇÃO DE PRÉDIOS E PRÓPRIOS-CENTRO INTEGRADO DE ATENDIMENTO AO PACIENTE JUDICIÁRIO-DISTRITO FEDERAL </t>
    </r>
  </si>
  <si>
    <r>
      <t>23.451.6208.5006.</t>
    </r>
    <r>
      <rPr>
        <sz val="14"/>
        <color indexed="10"/>
        <rFont val="Segoe UI"/>
        <family val="2"/>
      </rPr>
      <t>2918</t>
    </r>
    <r>
      <rPr>
        <sz val="14"/>
        <color indexed="8"/>
        <rFont val="Segoe UI"/>
        <family val="2"/>
      </rPr>
      <t xml:space="preserve"> – EXECUÇÃO DE INFRAESTRUTURA EM PARCELAMENTOS – NOROESTE – PLANO PILOTO</t>
    </r>
  </si>
  <si>
    <r>
      <t>15.451.6208.1110.</t>
    </r>
    <r>
      <rPr>
        <sz val="14"/>
        <color indexed="10"/>
        <rFont val="Segoe UI"/>
        <family val="2"/>
      </rPr>
      <t>9910</t>
    </r>
    <r>
      <rPr>
        <sz val="14"/>
        <color indexed="8"/>
        <rFont val="Segoe UI"/>
        <family val="2"/>
      </rPr>
      <t xml:space="preserve"> - EXECUÇÃO DE OBRAS DE URBANIZAÇÃO-ADMINISTRAÇÃO REGIONAL- SUDOESTE/OCTOGONAL </t>
    </r>
  </si>
  <si>
    <r>
      <rPr>
        <sz val="14"/>
        <rFont val="Segoe UI"/>
        <family val="2"/>
      </rPr>
      <t>15.451.6208.1110</t>
    </r>
    <r>
      <rPr>
        <sz val="14"/>
        <color indexed="10"/>
        <rFont val="Segoe UI"/>
        <family val="2"/>
      </rPr>
      <t>.</t>
    </r>
    <r>
      <rPr>
        <sz val="14"/>
        <color indexed="10"/>
        <rFont val="Segoe UI"/>
        <family val="2"/>
      </rPr>
      <t>9669</t>
    </r>
    <r>
      <rPr>
        <sz val="14"/>
        <color indexed="10"/>
        <rFont val="Segoe UI"/>
        <family val="2"/>
      </rPr>
      <t xml:space="preserve"> - EXECUÇÃO DE OBRAS DE URBANIZAÇÃO-ADMINISTRAÇÃO REGIONAL- RIACHO FUNDO </t>
    </r>
  </si>
  <si>
    <r>
      <t>15.451.6208.1110.</t>
    </r>
    <r>
      <rPr>
        <sz val="14"/>
        <color indexed="10"/>
        <rFont val="Segoe UI"/>
        <family val="2"/>
      </rPr>
      <t>9972</t>
    </r>
    <r>
      <rPr>
        <sz val="14"/>
        <color indexed="8"/>
        <rFont val="Segoe UI"/>
        <family val="2"/>
      </rPr>
      <t xml:space="preserve">- EXECUÇÃO DE OBRAS DE URBANIZAÇÃO-ADMINISTRAÇÃO REGIONAL- RECANTO DAS EMAS </t>
    </r>
  </si>
  <si>
    <r>
      <t>15.451.6208.1110.</t>
    </r>
    <r>
      <rPr>
        <sz val="14"/>
        <color indexed="10"/>
        <rFont val="Segoe UI"/>
        <family val="2"/>
      </rPr>
      <t>9882</t>
    </r>
    <r>
      <rPr>
        <sz val="14"/>
        <color indexed="8"/>
        <rFont val="Segoe UI"/>
        <family val="2"/>
      </rPr>
      <t xml:space="preserve"> - EXECUÇÃO DE OBRAS DE URBANIZAÇÃO-ADMINISTRAÇÃO REGIONAL- GAMA </t>
    </r>
  </si>
  <si>
    <t>UO/PT ( APÓS AS TRANSPOSIÇÕES)</t>
  </si>
  <si>
    <r>
      <t xml:space="preserve">17101 - </t>
    </r>
    <r>
      <rPr>
        <b/>
        <sz val="16"/>
        <color indexed="10"/>
        <rFont val="Segoe UI"/>
        <family val="2"/>
      </rPr>
      <t>SECRETARIA DE ESTADO DE DESENVOLVIMENTO HUMANO E SOCIAL</t>
    </r>
  </si>
  <si>
    <r>
      <rPr>
        <b/>
        <sz val="16"/>
        <color indexed="10"/>
        <rFont val="Segoe UI"/>
        <family val="2"/>
      </rPr>
      <t>22214</t>
    </r>
    <r>
      <rPr>
        <b/>
        <sz val="16"/>
        <color indexed="8"/>
        <rFont val="Segoe UI"/>
        <family val="2"/>
      </rPr>
      <t xml:space="preserve"> - </t>
    </r>
    <r>
      <rPr>
        <b/>
        <sz val="16"/>
        <color indexed="10"/>
        <rFont val="Segoe UI"/>
        <family val="2"/>
      </rPr>
      <t xml:space="preserve">SERVICO DE LIMPEZA URBANA -SLU </t>
    </r>
  </si>
  <si>
    <r>
      <t xml:space="preserve">34101 - </t>
    </r>
    <r>
      <rPr>
        <b/>
        <sz val="16"/>
        <color indexed="10"/>
        <rFont val="Segoe UI"/>
        <family val="2"/>
      </rPr>
      <t>SECRETARIA DE ESTADO DE ESPORTE  E LAZER</t>
    </r>
  </si>
  <si>
    <r>
      <t xml:space="preserve">51101 - </t>
    </r>
    <r>
      <rPr>
        <b/>
        <sz val="16"/>
        <color indexed="10"/>
        <rFont val="Segoe UI"/>
        <family val="2"/>
      </rPr>
      <t>SECRETARIA DE ESTADO DE POLÍTICAS PARA CRIANÇAS, ADOLESCENTES E JUVENTUDE</t>
    </r>
  </si>
  <si>
    <t>*Projetos Estruturantes após as transposições orçamentárias realizadas em razão da alteração na estrutura no Governo do Distrito Federal.</t>
  </si>
  <si>
    <r>
      <t>15.452.6212.</t>
    </r>
    <r>
      <rPr>
        <sz val="14"/>
        <color indexed="10"/>
        <rFont val="Segoe UI"/>
        <family val="2"/>
      </rPr>
      <t>3002.0005</t>
    </r>
    <r>
      <rPr>
        <sz val="14"/>
        <color indexed="8"/>
        <rFont val="Segoe UI"/>
        <family val="2"/>
      </rPr>
      <t xml:space="preserve"> - IMPLANTAÇÃO DE ECOPONTOS--DISTRITO FEDERAL </t>
    </r>
  </si>
  <si>
    <r>
      <rPr>
        <b/>
        <sz val="16"/>
        <rFont val="Segoe UI"/>
        <family val="2"/>
      </rPr>
      <t>22101</t>
    </r>
    <r>
      <rPr>
        <b/>
        <sz val="16"/>
        <color indexed="10"/>
        <rFont val="Segoe UI"/>
        <family val="2"/>
      </rPr>
      <t xml:space="preserve"> - SECRETARIA DE ESTADO DE INFRA INSTRUTURA E SERVIÇOS PÚBLICOS</t>
    </r>
  </si>
  <si>
    <r>
      <rPr>
        <b/>
        <sz val="16"/>
        <rFont val="Segoe UI"/>
        <family val="2"/>
      </rPr>
      <t>21101</t>
    </r>
    <r>
      <rPr>
        <b/>
        <sz val="16"/>
        <color indexed="10"/>
        <rFont val="Segoe UI"/>
        <family val="2"/>
      </rPr>
      <t xml:space="preserve"> - SECRETARIA DE ESTADO DE MEIO AMBIENTE</t>
    </r>
  </si>
  <si>
    <t>*As marcações  em vermelho  são para identificar os novos nomes  das Unidades Orçamentárias (UOs) e dos novos  códigos das UOs e  de subtítulos após as transposições.</t>
  </si>
  <si>
    <r>
      <t xml:space="preserve">14101 - </t>
    </r>
    <r>
      <rPr>
        <b/>
        <sz val="16"/>
        <color indexed="10"/>
        <rFont val="Segoe UI"/>
        <family val="2"/>
      </rPr>
      <t xml:space="preserve">SECRETARIA DE ESTADO DE AGRICULTURA, ABASTECIMENTO E DESENVOLVIMENTO RURAL </t>
    </r>
  </si>
  <si>
    <r>
      <t xml:space="preserve">25101 - </t>
    </r>
    <r>
      <rPr>
        <b/>
        <sz val="16"/>
        <color indexed="10"/>
        <rFont val="Segoe UI"/>
        <family val="2"/>
      </rPr>
      <t>SECRETARIA DE ESTADO DE TRABALHO E DO EMPREENDEDORISMO</t>
    </r>
  </si>
  <si>
    <t>d</t>
  </si>
  <si>
    <r>
      <t>*</t>
    </r>
    <r>
      <rPr>
        <sz val="14"/>
        <color indexed="10"/>
        <rFont val="Segoe UI"/>
        <family val="2"/>
      </rPr>
      <t xml:space="preserve"> Progamação transposta para a Secretaria de Estado de Políticas para as Mulheres, Igualdade Racial  e Direitos Humanos.</t>
    </r>
  </si>
  <si>
    <r>
      <t>08.334.6228.</t>
    </r>
    <r>
      <rPr>
        <sz val="14"/>
        <rFont val="Segoe UI"/>
        <family val="2"/>
      </rPr>
      <t>4232</t>
    </r>
    <r>
      <rPr>
        <sz val="14"/>
        <color indexed="10"/>
        <rFont val="Segoe UI"/>
        <family val="2"/>
      </rPr>
      <t>.5339</t>
    </r>
    <r>
      <rPr>
        <sz val="14"/>
        <color indexed="8"/>
        <rFont val="Segoe UI"/>
        <family val="2"/>
      </rPr>
      <t xml:space="preserve">- AÇÕES COMPLEMENTARES AO PROGRAMA DE TRANSFERÊNCIA DE RENDA--DISTRITO FEDERAL </t>
    </r>
  </si>
  <si>
    <r>
      <rPr>
        <b/>
        <sz val="16"/>
        <rFont val="Segoe UI"/>
        <family val="2"/>
      </rPr>
      <t>26101</t>
    </r>
    <r>
      <rPr>
        <b/>
        <sz val="16"/>
        <color indexed="10"/>
        <rFont val="Segoe UI"/>
        <family val="2"/>
      </rPr>
      <t xml:space="preserve"> - SECRETARIA DE ESTADO DE MOBILIDADE</t>
    </r>
  </si>
  <si>
    <r>
      <t xml:space="preserve">57101 - </t>
    </r>
    <r>
      <rPr>
        <b/>
        <sz val="16"/>
        <color indexed="10"/>
        <rFont val="Segoe UI"/>
        <family val="2"/>
      </rPr>
      <t xml:space="preserve">SECRETARIA DE ESTADO DE POLÍTICAS PARA AS MULHERES, IGUALDADE RACIAL E DIREITOS HUMANOS </t>
    </r>
  </si>
  <si>
    <r>
      <t>04.122.6003.</t>
    </r>
    <r>
      <rPr>
        <sz val="14"/>
        <color indexed="10"/>
        <rFont val="Segoe UI"/>
        <family val="2"/>
      </rPr>
      <t>2990.3870</t>
    </r>
    <r>
      <rPr>
        <sz val="14"/>
        <color indexed="8"/>
        <rFont val="Segoe UI"/>
        <family val="2"/>
      </rPr>
      <t xml:space="preserve"> - MANUTENÇÃO DE BENS IMÓVEIS DO GDF--DISTRITO FEDERAL </t>
    </r>
    <r>
      <rPr>
        <sz val="14"/>
        <color indexed="10"/>
        <rFont val="Segoe UI"/>
        <family val="2"/>
      </rPr>
      <t>*(2)</t>
    </r>
  </si>
  <si>
    <r>
      <t>04.126.6203.</t>
    </r>
    <r>
      <rPr>
        <sz val="14"/>
        <color indexed="10"/>
        <rFont val="Segoe UI"/>
        <family val="2"/>
      </rPr>
      <t>1692.0002</t>
    </r>
    <r>
      <rPr>
        <sz val="14"/>
        <color indexed="8"/>
        <rFont val="Segoe UI"/>
        <family val="2"/>
      </rPr>
      <t xml:space="preserve"> - IMPLANTAÇÃO DO CENTRO DE TECNOLOGIA DA INFORMAÇÃO E COMUNICAÇÃO - CeTIC-SECRETARIA DE PLANEJAMENTO E ORÇAMENTO- PLANO PILOTO  </t>
    </r>
    <r>
      <rPr>
        <sz val="14"/>
        <color indexed="10"/>
        <rFont val="Segoe UI"/>
        <family val="2"/>
      </rPr>
      <t>*(2)</t>
    </r>
  </si>
  <si>
    <r>
      <t xml:space="preserve">32101 - </t>
    </r>
    <r>
      <rPr>
        <b/>
        <sz val="16"/>
        <color indexed="10"/>
        <rFont val="Segoe UI"/>
        <family val="2"/>
      </rPr>
      <t xml:space="preserve">SECRETARIA DE ESTADO DE PLANEJAMENTO, ORÇAMENTO E GESTÃO </t>
    </r>
  </si>
  <si>
    <r>
      <t>14.241.6211.</t>
    </r>
    <r>
      <rPr>
        <sz val="14"/>
        <rFont val="Segoe UI"/>
        <family val="2"/>
      </rPr>
      <t>7294</t>
    </r>
    <r>
      <rPr>
        <sz val="14"/>
        <color indexed="10"/>
        <rFont val="Segoe UI"/>
        <family val="2"/>
      </rPr>
      <t>.9666</t>
    </r>
    <r>
      <rPr>
        <sz val="14"/>
        <color indexed="8"/>
        <rFont val="Segoe UI"/>
        <family val="2"/>
      </rPr>
      <t>- CONSTRUÇÃO DE CENTRO DE CONVIVÊNCIA DE IDOSOS--DISTRITO FEDERAL</t>
    </r>
    <r>
      <rPr>
        <sz val="14"/>
        <color indexed="10"/>
        <rFont val="Segoe UI"/>
        <family val="2"/>
      </rPr>
      <t xml:space="preserve"> *(3)</t>
    </r>
  </si>
  <si>
    <r>
      <t xml:space="preserve">13101- </t>
    </r>
    <r>
      <rPr>
        <b/>
        <sz val="16"/>
        <color indexed="10"/>
        <rFont val="Segoe UI"/>
        <family val="2"/>
      </rPr>
      <t xml:space="preserve">SECRETARIA DE ESTADO DE GESTÃO ADMINISTRATIVA E DESBUROCRATIZAÇÃO </t>
    </r>
  </si>
  <si>
    <r>
      <rPr>
        <b/>
        <sz val="16"/>
        <rFont val="Segoe UI"/>
        <family val="2"/>
      </rPr>
      <t>24101</t>
    </r>
    <r>
      <rPr>
        <b/>
        <sz val="16"/>
        <color indexed="10"/>
        <rFont val="Segoe UI"/>
        <family val="2"/>
      </rPr>
      <t xml:space="preserve"> - SECRETARIA DE ESTADO DE SEGURANCA PÚBLICA  E DA PAZ SOCIAL </t>
    </r>
  </si>
  <si>
    <r>
      <rPr>
        <b/>
        <sz val="16"/>
        <rFont val="Segoe UI"/>
        <family val="2"/>
      </rPr>
      <t>44101</t>
    </r>
    <r>
      <rPr>
        <b/>
        <sz val="16"/>
        <color indexed="10"/>
        <rFont val="Segoe UI"/>
        <family val="2"/>
      </rPr>
      <t xml:space="preserve"> - SECRETARIA DE ESTADO DE JUSTIÇA E CIDADANIA </t>
    </r>
  </si>
  <si>
    <r>
      <t>06.421.6217.1709.</t>
    </r>
    <r>
      <rPr>
        <sz val="14"/>
        <color indexed="10"/>
        <rFont val="Segoe UI"/>
        <family val="2"/>
      </rPr>
      <t>0006</t>
    </r>
    <r>
      <rPr>
        <sz val="14"/>
        <color indexed="8"/>
        <rFont val="Segoe UI"/>
        <family val="2"/>
      </rPr>
      <t>- CONSTRUÇÃO DE UNIDADES DO SISTEMA PENITENCIÁRIO- SSP-DISTRITO FEDERAL</t>
    </r>
    <r>
      <rPr>
        <sz val="14"/>
        <color indexed="10"/>
        <rFont val="Segoe UI"/>
        <family val="2"/>
      </rPr>
      <t xml:space="preserve"> (1)*</t>
    </r>
  </si>
  <si>
    <r>
      <t>06.451.6217.1984.</t>
    </r>
    <r>
      <rPr>
        <sz val="14"/>
        <color indexed="10"/>
        <rFont val="Segoe UI"/>
        <family val="2"/>
      </rPr>
      <t>9805</t>
    </r>
    <r>
      <rPr>
        <sz val="14"/>
        <color indexed="8"/>
        <rFont val="Segoe UI"/>
        <family val="2"/>
      </rPr>
      <t xml:space="preserve"> - CONSTRUÇÃO DE PRÉDIOS E PRÓPRIOS-CENTRO INTEGRADO DE ATENÇÃO PSICOSSOCIAL AO PACIENTE JUDICIÁRIO-CIAP - SSP-DISTRITO FEDERAL</t>
    </r>
    <r>
      <rPr>
        <sz val="14"/>
        <color indexed="10"/>
        <rFont val="Segoe UI"/>
        <family val="2"/>
      </rPr>
      <t xml:space="preserve"> (1)*</t>
    </r>
  </si>
  <si>
    <r>
      <t>06.451.6217.1984.</t>
    </r>
    <r>
      <rPr>
        <sz val="14"/>
        <color indexed="10"/>
        <rFont val="Segoe UI"/>
        <family val="2"/>
      </rPr>
      <t>9806</t>
    </r>
    <r>
      <rPr>
        <sz val="14"/>
        <color indexed="8"/>
        <rFont val="Segoe UI"/>
        <family val="2"/>
      </rPr>
      <t xml:space="preserve"> - CONSTRUÇÃO DE PRÉDIOS E PRÓPRIOS-CONSTRUÇÃO DE COZINHA PARA A PREPARAÇÃO DE ALIMENTAÇÃO DOS INTERNOS - SSP- SÃO SEBASTIÃO</t>
    </r>
    <r>
      <rPr>
        <sz val="14"/>
        <color indexed="10"/>
        <rFont val="Segoe UI"/>
        <family val="2"/>
      </rPr>
      <t xml:space="preserve"> (1)*</t>
    </r>
  </si>
  <si>
    <r>
      <t>06.451.6217.1984.</t>
    </r>
    <r>
      <rPr>
        <sz val="14"/>
        <color indexed="10"/>
        <rFont val="Segoe UI"/>
        <family val="2"/>
      </rPr>
      <t>9807</t>
    </r>
    <r>
      <rPr>
        <sz val="14"/>
        <color indexed="8"/>
        <rFont val="Segoe UI"/>
        <family val="2"/>
      </rPr>
      <t xml:space="preserve"> - CONSTRUÇÃO DE PRÉDIOS E PRÓPRIOS-UNIDADE DE ADMINISTRAÇÃO PENITENCIÁRIA - SSP-DISTRITO FEDERAL </t>
    </r>
    <r>
      <rPr>
        <sz val="14"/>
        <color indexed="10"/>
        <rFont val="Segoe UI"/>
        <family val="2"/>
      </rPr>
      <t>(1)*</t>
    </r>
  </si>
  <si>
    <r>
      <rPr>
        <sz val="16"/>
        <color indexed="10"/>
        <rFont val="Calibri"/>
        <family val="2"/>
      </rPr>
      <t>* (1</t>
    </r>
    <r>
      <rPr>
        <sz val="16"/>
        <color indexed="8"/>
        <rFont val="Calibri"/>
        <family val="2"/>
      </rPr>
      <t>)As  Programações de PEDFs da  Secretaria de Segurança Pública  atinentes ao Sistema penitenciário foram transpostas para a Secretaria de Estado de Justiça e Cidadania.</t>
    </r>
  </si>
  <si>
    <r>
      <rPr>
        <sz val="16"/>
        <color indexed="10"/>
        <rFont val="Calibri"/>
        <family val="2"/>
      </rPr>
      <t>*(2)</t>
    </r>
    <r>
      <rPr>
        <sz val="16"/>
        <color indexed="8"/>
        <rFont val="Calibri"/>
        <family val="2"/>
      </rPr>
      <t>As programações de  Manutenção de Bens imóveis e  de Implantação de tecnologia da informação, ambas da  Secretaria de Estado de Planejamento, Orçamento e Gestão   foram transpostas para a Secretaria de Estado de  Gestão Administratiava e Desburocratização.</t>
    </r>
  </si>
  <si>
    <r>
      <rPr>
        <sz val="16"/>
        <color indexed="10"/>
        <rFont val="Calibri"/>
        <family val="2"/>
      </rPr>
      <t>*(3)</t>
    </r>
    <r>
      <rPr>
        <sz val="16"/>
        <color indexed="8"/>
        <rFont val="Calibri"/>
        <family val="2"/>
      </rPr>
      <t>A Programação 14.241.6211.7294.9661 - CONSTRUÇÃO DE CENTRO DE CONVIVÊNCIA DE IDOSOS--DISTRITO FEDERAL  foi transposta da  Casa Civil para   Secretaria de Estado  de Políticas Para as Mulheres, Igualdade Racial e Direitos Humanos.</t>
    </r>
  </si>
  <si>
    <r>
      <t>06.451.6217.1984.</t>
    </r>
    <r>
      <rPr>
        <sz val="14"/>
        <color indexed="10"/>
        <rFont val="Segoe UI"/>
        <family val="2"/>
      </rPr>
      <t>9808</t>
    </r>
    <r>
      <rPr>
        <sz val="14"/>
        <color indexed="8"/>
        <rFont val="Segoe UI"/>
        <family val="2"/>
      </rPr>
      <t xml:space="preserve"> - CONSTRUÇÃO DE PRÉDIOS E PRÓPRIOS-CENTRO INTEGRADO DE ATENDIMENTO AO PACIENTE JUDICIÁRIO-DISTRITO FEDERAL </t>
    </r>
    <r>
      <rPr>
        <sz val="14"/>
        <color indexed="10"/>
        <rFont val="Segoe UI"/>
        <family val="2"/>
      </rPr>
      <t>(1)*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</si>
</sst>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%"/>
    <numFmt numFmtId="171" formatCode="_(* #,##0_);_(* \(#,##0\);_(* &quot;-&quot;??_);_(@_)"/>
    <numFmt numFmtId="172" formatCode="_(* #,##0.00_);_(* \(#,##0.00\);_(* &quot;-&quot;??_);_(@_)"/>
    <numFmt numFmtId="173" formatCode="#,##0.00_ ;\-#,##0.00\ "/>
    <numFmt numFmtId="174" formatCode="0;[Red]0"/>
    <numFmt numFmtId="175" formatCode="0.0;[Red]0.0"/>
    <numFmt numFmtId="176" formatCode="0.00000"/>
    <numFmt numFmtId="177" formatCode="0.0000"/>
    <numFmt numFmtId="178" formatCode="0.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0.00000000"/>
    <numFmt numFmtId="183" formatCode="0.0000000"/>
    <numFmt numFmtId="184" formatCode="0.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sz val="20"/>
      <color indexed="8"/>
      <name val="Tahoma"/>
      <family val="2"/>
    </font>
    <font>
      <b/>
      <sz val="18"/>
      <color indexed="8"/>
      <name val="Tahoma"/>
      <family val="2"/>
    </font>
    <font>
      <b/>
      <sz val="16"/>
      <name val="Segoe UI"/>
      <family val="2"/>
    </font>
    <font>
      <sz val="14"/>
      <name val="Segoe UI"/>
      <family val="2"/>
    </font>
    <font>
      <b/>
      <sz val="16"/>
      <color indexed="8"/>
      <name val="Segoe UI"/>
      <family val="2"/>
    </font>
    <font>
      <b/>
      <sz val="16"/>
      <color indexed="10"/>
      <name val="Segoe UI"/>
      <family val="2"/>
    </font>
    <font>
      <sz val="14"/>
      <color indexed="8"/>
      <name val="Segoe UI"/>
      <family val="2"/>
    </font>
    <font>
      <sz val="14"/>
      <color indexed="10"/>
      <name val="Segoe UI"/>
      <family val="2"/>
    </font>
    <font>
      <sz val="14"/>
      <color indexed="40"/>
      <name val="Segoe UI"/>
      <family val="2"/>
    </font>
    <font>
      <b/>
      <sz val="16"/>
      <color indexed="40"/>
      <name val="Segoe U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ahoma"/>
      <family val="2"/>
    </font>
    <font>
      <sz val="16"/>
      <color indexed="8"/>
      <name val="Segoe UI"/>
      <family val="2"/>
    </font>
    <font>
      <b/>
      <sz val="14"/>
      <color indexed="8"/>
      <name val="Segoe U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Segoe UI"/>
      <family val="2"/>
    </font>
    <font>
      <sz val="18"/>
      <color indexed="8"/>
      <name val="Calibri"/>
      <family val="2"/>
    </font>
    <font>
      <b/>
      <sz val="16"/>
      <color indexed="17"/>
      <name val="Segoe UI"/>
      <family val="2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Segoe UI"/>
      <family val="2"/>
    </font>
    <font>
      <b/>
      <sz val="16"/>
      <color rgb="FF000000"/>
      <name val="Tahoma"/>
      <family val="2"/>
    </font>
    <font>
      <sz val="16"/>
      <color rgb="FF000000"/>
      <name val="Segoe UI"/>
      <family val="2"/>
    </font>
    <font>
      <sz val="14"/>
      <color rgb="FF000000"/>
      <name val="Segoe UI"/>
      <family val="2"/>
    </font>
    <font>
      <b/>
      <sz val="14"/>
      <color rgb="FF000000"/>
      <name val="Segoe U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8"/>
      <color rgb="FF000000"/>
      <name val="Segoe UI"/>
      <family val="2"/>
    </font>
    <font>
      <b/>
      <sz val="18"/>
      <color rgb="FF000000"/>
      <name val="Tahoma"/>
      <family val="2"/>
    </font>
    <font>
      <sz val="18"/>
      <color theme="1"/>
      <name val="Calibri"/>
      <family val="2"/>
    </font>
    <font>
      <sz val="14"/>
      <color theme="1"/>
      <name val="Segoe UI"/>
      <family val="2"/>
    </font>
    <font>
      <b/>
      <sz val="16"/>
      <color rgb="FFFF0000"/>
      <name val="Segoe UI"/>
      <family val="2"/>
    </font>
    <font>
      <sz val="14"/>
      <color rgb="FFFF0000"/>
      <name val="Segoe UI"/>
      <family val="2"/>
    </font>
    <font>
      <b/>
      <sz val="16"/>
      <color rgb="FF00B050"/>
      <name val="Segoe UI"/>
      <family val="2"/>
    </font>
    <font>
      <sz val="14"/>
      <color rgb="FF00B0F0"/>
      <name val="Segoe U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33" borderId="0" xfId="50" applyFont="1" applyFill="1" applyAlignment="1">
      <alignment wrapText="1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8" fontId="64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wrapText="1"/>
    </xf>
    <xf numFmtId="3" fontId="66" fillId="34" borderId="11" xfId="0" applyNumberFormat="1" applyFont="1" applyFill="1" applyBorder="1" applyAlignment="1">
      <alignment horizontal="right" wrapText="1"/>
    </xf>
    <xf numFmtId="3" fontId="66" fillId="35" borderId="11" xfId="0" applyNumberFormat="1" applyFont="1" applyFill="1" applyBorder="1" applyAlignment="1">
      <alignment horizontal="right" wrapText="1"/>
    </xf>
    <xf numFmtId="0" fontId="64" fillId="0" borderId="0" xfId="0" applyFont="1" applyAlignment="1">
      <alignment/>
    </xf>
    <xf numFmtId="0" fontId="65" fillId="36" borderId="12" xfId="0" applyFont="1" applyFill="1" applyBorder="1" applyAlignment="1">
      <alignment horizontal="left" wrapText="1"/>
    </xf>
    <xf numFmtId="3" fontId="67" fillId="37" borderId="12" xfId="0" applyNumberFormat="1" applyFont="1" applyFill="1" applyBorder="1" applyAlignment="1">
      <alignment horizontal="right" wrapText="1"/>
    </xf>
    <xf numFmtId="0" fontId="68" fillId="37" borderId="12" xfId="0" applyFont="1" applyFill="1" applyBorder="1" applyAlignment="1">
      <alignment horizontal="left" wrapText="1"/>
    </xf>
    <xf numFmtId="3" fontId="68" fillId="37" borderId="12" xfId="0" applyNumberFormat="1" applyFont="1" applyFill="1" applyBorder="1" applyAlignment="1">
      <alignment horizontal="right" wrapText="1"/>
    </xf>
    <xf numFmtId="0" fontId="63" fillId="0" borderId="0" xfId="0" applyFont="1" applyAlignment="1">
      <alignment/>
    </xf>
    <xf numFmtId="0" fontId="65" fillId="34" borderId="13" xfId="0" applyFont="1" applyFill="1" applyBorder="1" applyAlignment="1">
      <alignment horizontal="left" wrapText="1"/>
    </xf>
    <xf numFmtId="0" fontId="63" fillId="0" borderId="11" xfId="0" applyFont="1" applyBorder="1" applyAlignment="1">
      <alignment/>
    </xf>
    <xf numFmtId="169" fontId="69" fillId="38" borderId="14" xfId="65" applyNumberFormat="1" applyFont="1" applyFill="1" applyBorder="1" applyAlignment="1">
      <alignment horizontal="right" wrapText="1"/>
    </xf>
    <xf numFmtId="0" fontId="70" fillId="39" borderId="10" xfId="0" applyFont="1" applyFill="1" applyBorder="1" applyAlignment="1">
      <alignment horizontal="center" vertical="center" wrapText="1"/>
    </xf>
    <xf numFmtId="0" fontId="70" fillId="39" borderId="11" xfId="0" applyFont="1" applyFill="1" applyBorder="1" applyAlignment="1">
      <alignment horizontal="center" vertical="center" wrapText="1"/>
    </xf>
    <xf numFmtId="0" fontId="70" fillId="38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6" fillId="33" borderId="0" xfId="50" applyFont="1" applyFill="1" applyAlignment="1">
      <alignment wrapText="1"/>
      <protection/>
    </xf>
    <xf numFmtId="0" fontId="72" fillId="39" borderId="13" xfId="0" applyFont="1" applyFill="1" applyBorder="1" applyAlignment="1">
      <alignment horizontal="left" vertical="center" wrapText="1"/>
    </xf>
    <xf numFmtId="3" fontId="73" fillId="39" borderId="11" xfId="0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65" fillId="36" borderId="15" xfId="0" applyFont="1" applyFill="1" applyBorder="1" applyAlignment="1">
      <alignment horizontal="left" wrapText="1"/>
    </xf>
    <xf numFmtId="3" fontId="68" fillId="37" borderId="11" xfId="0" applyNumberFormat="1" applyFont="1" applyFill="1" applyBorder="1" applyAlignment="1">
      <alignment horizontal="right" wrapText="1"/>
    </xf>
    <xf numFmtId="3" fontId="65" fillId="38" borderId="12" xfId="0" applyNumberFormat="1" applyFont="1" applyFill="1" applyBorder="1" applyAlignment="1">
      <alignment horizontal="right" wrapText="1"/>
    </xf>
    <xf numFmtId="3" fontId="65" fillId="38" borderId="15" xfId="0" applyNumberFormat="1" applyFont="1" applyFill="1" applyBorder="1" applyAlignment="1">
      <alignment horizontal="right" wrapText="1"/>
    </xf>
    <xf numFmtId="0" fontId="75" fillId="40" borderId="11" xfId="0" applyFont="1" applyFill="1" applyBorder="1" applyAlignment="1">
      <alignment/>
    </xf>
    <xf numFmtId="3" fontId="68" fillId="40" borderId="11" xfId="0" applyNumberFormat="1" applyFont="1" applyFill="1" applyBorder="1" applyAlignment="1">
      <alignment horizontal="right" wrapText="1"/>
    </xf>
    <xf numFmtId="0" fontId="76" fillId="36" borderId="12" xfId="0" applyFont="1" applyFill="1" applyBorder="1" applyAlignment="1">
      <alignment horizontal="left" wrapText="1"/>
    </xf>
    <xf numFmtId="0" fontId="63" fillId="41" borderId="0" xfId="0" applyFont="1" applyFill="1" applyAlignment="1">
      <alignment/>
    </xf>
    <xf numFmtId="0" fontId="68" fillId="0" borderId="12" xfId="0" applyFont="1" applyFill="1" applyBorder="1" applyAlignment="1">
      <alignment horizontal="left" wrapText="1"/>
    </xf>
    <xf numFmtId="3" fontId="68" fillId="0" borderId="12" xfId="0" applyNumberFormat="1" applyFont="1" applyFill="1" applyBorder="1" applyAlignment="1">
      <alignment horizontal="right" wrapText="1"/>
    </xf>
    <xf numFmtId="0" fontId="63" fillId="0" borderId="0" xfId="0" applyFont="1" applyFill="1" applyAlignment="1">
      <alignment/>
    </xf>
    <xf numFmtId="0" fontId="7" fillId="36" borderId="12" xfId="0" applyFont="1" applyFill="1" applyBorder="1" applyAlignment="1">
      <alignment horizontal="left" wrapText="1"/>
    </xf>
    <xf numFmtId="0" fontId="8" fillId="37" borderId="12" xfId="0" applyFont="1" applyFill="1" applyBorder="1" applyAlignment="1">
      <alignment horizontal="left" wrapText="1"/>
    </xf>
    <xf numFmtId="0" fontId="77" fillId="37" borderId="12" xfId="0" applyFont="1" applyFill="1" applyBorder="1" applyAlignment="1">
      <alignment horizontal="left" wrapText="1"/>
    </xf>
    <xf numFmtId="0" fontId="78" fillId="36" borderId="12" xfId="0" applyFont="1" applyFill="1" applyBorder="1" applyAlignment="1">
      <alignment horizontal="left" wrapText="1"/>
    </xf>
    <xf numFmtId="3" fontId="79" fillId="0" borderId="12" xfId="0" applyNumberFormat="1" applyFont="1" applyFill="1" applyBorder="1" applyAlignment="1">
      <alignment horizontal="right" wrapText="1"/>
    </xf>
    <xf numFmtId="3" fontId="79" fillId="37" borderId="12" xfId="0" applyNumberFormat="1" applyFont="1" applyFill="1" applyBorder="1" applyAlignment="1">
      <alignment horizontal="right" wrapText="1"/>
    </xf>
    <xf numFmtId="0" fontId="68" fillId="37" borderId="15" xfId="0" applyFont="1" applyFill="1" applyBorder="1" applyAlignment="1">
      <alignment horizontal="left" wrapText="1"/>
    </xf>
    <xf numFmtId="3" fontId="68" fillId="37" borderId="15" xfId="0" applyNumberFormat="1" applyFont="1" applyFill="1" applyBorder="1" applyAlignment="1">
      <alignment horizontal="right" wrapText="1"/>
    </xf>
    <xf numFmtId="0" fontId="76" fillId="36" borderId="16" xfId="0" applyFont="1" applyFill="1" applyBorder="1" applyAlignment="1">
      <alignment horizontal="left" wrapText="1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4" xfId="0" applyFont="1" applyBorder="1" applyAlignment="1">
      <alignment/>
    </xf>
    <xf numFmtId="3" fontId="65" fillId="38" borderId="16" xfId="0" applyNumberFormat="1" applyFont="1" applyFill="1" applyBorder="1" applyAlignment="1">
      <alignment horizontal="right" wrapText="1"/>
    </xf>
    <xf numFmtId="3" fontId="63" fillId="0" borderId="0" xfId="0" applyNumberFormat="1" applyFont="1" applyAlignment="1">
      <alignment/>
    </xf>
    <xf numFmtId="3" fontId="65" fillId="37" borderId="12" xfId="0" applyNumberFormat="1" applyFont="1" applyFill="1" applyBorder="1" applyAlignment="1">
      <alignment horizontal="right" wrapText="1"/>
    </xf>
    <xf numFmtId="3" fontId="64" fillId="0" borderId="19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3" fontId="8" fillId="37" borderId="12" xfId="0" applyNumberFormat="1" applyFont="1" applyFill="1" applyBorder="1" applyAlignment="1">
      <alignment horizontal="right" wrapText="1"/>
    </xf>
    <xf numFmtId="0" fontId="65" fillId="36" borderId="16" xfId="0" applyFont="1" applyFill="1" applyBorder="1" applyAlignment="1">
      <alignment horizontal="left" wrapText="1"/>
    </xf>
    <xf numFmtId="3" fontId="7" fillId="38" borderId="12" xfId="0" applyNumberFormat="1" applyFont="1" applyFill="1" applyBorder="1" applyAlignment="1">
      <alignment horizontal="right" wrapText="1"/>
    </xf>
    <xf numFmtId="0" fontId="65" fillId="36" borderId="20" xfId="0" applyFont="1" applyFill="1" applyBorder="1" applyAlignment="1">
      <alignment horizontal="left" wrapText="1"/>
    </xf>
    <xf numFmtId="3" fontId="69" fillId="37" borderId="15" xfId="0" applyNumberFormat="1" applyFont="1" applyFill="1" applyBorder="1" applyAlignment="1">
      <alignment horizontal="right" wrapText="1"/>
    </xf>
    <xf numFmtId="0" fontId="68" fillId="37" borderId="11" xfId="0" applyFont="1" applyFill="1" applyBorder="1" applyAlignment="1">
      <alignment horizontal="left" wrapText="1"/>
    </xf>
    <xf numFmtId="3" fontId="64" fillId="0" borderId="0" xfId="0" applyNumberFormat="1" applyFont="1" applyBorder="1" applyAlignment="1">
      <alignment horizontal="center"/>
    </xf>
    <xf numFmtId="3" fontId="69" fillId="37" borderId="20" xfId="0" applyNumberFormat="1" applyFont="1" applyFill="1" applyBorder="1" applyAlignment="1">
      <alignment horizontal="right" wrapText="1"/>
    </xf>
    <xf numFmtId="0" fontId="68" fillId="37" borderId="16" xfId="0" applyFont="1" applyFill="1" applyBorder="1" applyAlignment="1">
      <alignment horizontal="left" wrapText="1"/>
    </xf>
    <xf numFmtId="3" fontId="68" fillId="37" borderId="16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65" fillId="34" borderId="21" xfId="0" applyFont="1" applyFill="1" applyBorder="1" applyAlignment="1">
      <alignment horizontal="left" wrapText="1"/>
    </xf>
    <xf numFmtId="3" fontId="66" fillId="34" borderId="14" xfId="0" applyNumberFormat="1" applyFont="1" applyFill="1" applyBorder="1" applyAlignment="1">
      <alignment horizontal="right" wrapText="1"/>
    </xf>
    <xf numFmtId="3" fontId="66" fillId="35" borderId="14" xfId="0" applyNumberFormat="1" applyFont="1" applyFill="1" applyBorder="1" applyAlignment="1">
      <alignment horizontal="right" wrapText="1"/>
    </xf>
    <xf numFmtId="3" fontId="64" fillId="0" borderId="19" xfId="0" applyNumberFormat="1" applyFon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80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80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vertical="top" wrapText="1"/>
    </xf>
    <xf numFmtId="0" fontId="3" fillId="0" borderId="0" xfId="51" applyFont="1" applyAlignment="1">
      <alignment horizontal="center"/>
      <protection/>
    </xf>
    <xf numFmtId="0" fontId="5" fillId="33" borderId="0" xfId="51" applyFont="1" applyFill="1" applyAlignment="1">
      <alignment horizontal="center" wrapText="1"/>
      <protection/>
    </xf>
    <xf numFmtId="0" fontId="68" fillId="37" borderId="12" xfId="0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0</xdr:col>
      <xdr:colOff>1771650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552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238125</xdr:rowOff>
    </xdr:from>
    <xdr:to>
      <xdr:col>6</xdr:col>
      <xdr:colOff>1743075</xdr:colOff>
      <xdr:row>6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21350" y="238125"/>
          <a:ext cx="1562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view="pageBreakPreview" zoomScale="53" zoomScaleNormal="75" zoomScaleSheetLayoutView="53" zoomScalePageLayoutView="0" workbookViewId="0" topLeftCell="D270">
      <selection activeCell="N287" sqref="N287"/>
    </sheetView>
  </sheetViews>
  <sheetFormatPr defaultColWidth="9.140625" defaultRowHeight="15"/>
  <cols>
    <col min="1" max="1" width="182.140625" style="2" customWidth="1"/>
    <col min="2" max="2" width="27.421875" style="2" customWidth="1"/>
    <col min="3" max="3" width="24.421875" style="2" hidden="1" customWidth="1"/>
    <col min="4" max="5" width="27.421875" style="2" customWidth="1"/>
    <col min="6" max="6" width="9.140625" style="2" customWidth="1"/>
    <col min="7" max="7" width="184.28125" style="2" customWidth="1"/>
    <col min="8" max="8" width="27.421875" style="2" customWidth="1"/>
    <col min="9" max="10" width="0" style="2" hidden="1" customWidth="1"/>
    <col min="11" max="16384" width="9.140625" style="2" customWidth="1"/>
  </cols>
  <sheetData>
    <row r="1" spans="1:8" ht="22.5">
      <c r="A1" s="21" t="s">
        <v>12</v>
      </c>
      <c r="B1" s="1"/>
      <c r="C1" s="1"/>
      <c r="D1" s="1"/>
      <c r="E1" s="1"/>
      <c r="G1" s="21" t="s">
        <v>12</v>
      </c>
      <c r="H1" s="1"/>
    </row>
    <row r="2" spans="1:8" ht="22.5">
      <c r="A2" s="21" t="s">
        <v>13</v>
      </c>
      <c r="B2" s="1"/>
      <c r="C2" s="1"/>
      <c r="D2" s="1"/>
      <c r="E2" s="1"/>
      <c r="G2" s="21" t="s">
        <v>13</v>
      </c>
      <c r="H2" s="1"/>
    </row>
    <row r="3" spans="1:8" ht="18.75">
      <c r="A3" s="1"/>
      <c r="B3" s="1"/>
      <c r="C3" s="1"/>
      <c r="D3" s="1"/>
      <c r="E3" s="1"/>
      <c r="G3" s="1"/>
      <c r="H3" s="1"/>
    </row>
    <row r="4" spans="1:3" ht="16.5" customHeight="1">
      <c r="A4" s="79"/>
      <c r="B4" s="79"/>
      <c r="C4" s="79"/>
    </row>
    <row r="5" spans="1:9" ht="21" customHeight="1">
      <c r="A5" s="80" t="s">
        <v>64</v>
      </c>
      <c r="B5" s="80"/>
      <c r="C5" s="80"/>
      <c r="G5" s="80" t="s">
        <v>64</v>
      </c>
      <c r="H5" s="80"/>
      <c r="I5" s="80"/>
    </row>
    <row r="6" ht="18.75"/>
    <row r="7" spans="2:8" ht="21">
      <c r="B7" s="4"/>
      <c r="C7" s="3" t="s">
        <v>14</v>
      </c>
      <c r="D7" s="4"/>
      <c r="E7" s="4">
        <v>1</v>
      </c>
      <c r="H7" s="4">
        <v>1</v>
      </c>
    </row>
    <row r="8" spans="1:8" s="20" customFormat="1" ht="27" customHeight="1">
      <c r="A8" s="17" t="s">
        <v>15</v>
      </c>
      <c r="B8" s="18" t="s">
        <v>283</v>
      </c>
      <c r="C8" s="19" t="s">
        <v>16</v>
      </c>
      <c r="D8" s="18" t="s">
        <v>282</v>
      </c>
      <c r="E8" s="18" t="s">
        <v>281</v>
      </c>
      <c r="G8" s="17" t="s">
        <v>381</v>
      </c>
      <c r="H8" s="18" t="s">
        <v>0</v>
      </c>
    </row>
    <row r="9" spans="1:8" s="8" customFormat="1" ht="30.75" customHeight="1">
      <c r="A9" s="5" t="s">
        <v>17</v>
      </c>
      <c r="B9" s="6">
        <f>SUM(B10:B265)/2</f>
        <v>4871575611</v>
      </c>
      <c r="C9" s="7"/>
      <c r="D9" s="6">
        <f>SUM(D10:D265)/2</f>
        <v>4725811142</v>
      </c>
      <c r="E9" s="6">
        <f aca="true" t="shared" si="0" ref="E9:E72">B9-D9</f>
        <v>145764469</v>
      </c>
      <c r="G9" s="5" t="s">
        <v>17</v>
      </c>
      <c r="H9" s="6">
        <f>SUM(H10:H266)/2</f>
        <v>4725811142</v>
      </c>
    </row>
    <row r="10" spans="1:10" s="8" customFormat="1" ht="25.5">
      <c r="A10" s="9" t="s">
        <v>11</v>
      </c>
      <c r="B10" s="27">
        <v>144271936</v>
      </c>
      <c r="D10" s="27">
        <v>144271936</v>
      </c>
      <c r="E10" s="27">
        <f t="shared" si="0"/>
        <v>0</v>
      </c>
      <c r="G10" s="36" t="s">
        <v>320</v>
      </c>
      <c r="H10" s="27">
        <f>SUM(H11:H19)</f>
        <v>142271936</v>
      </c>
      <c r="I10" s="71">
        <f>D10-H10</f>
        <v>2000000</v>
      </c>
      <c r="J10" s="75"/>
    </row>
    <row r="11" spans="1:10" s="13" customFormat="1" ht="21">
      <c r="A11" s="11" t="s">
        <v>65</v>
      </c>
      <c r="B11" s="12">
        <v>9830136</v>
      </c>
      <c r="D11" s="12">
        <v>9830136</v>
      </c>
      <c r="E11" s="12">
        <f t="shared" si="0"/>
        <v>0</v>
      </c>
      <c r="G11" s="37" t="s">
        <v>65</v>
      </c>
      <c r="H11" s="12">
        <v>9830136</v>
      </c>
      <c r="I11" s="71">
        <f aca="true" t="shared" si="1" ref="I11:I16">D11-H11</f>
        <v>0</v>
      </c>
      <c r="J11" s="75"/>
    </row>
    <row r="12" spans="1:10" s="13" customFormat="1" ht="21">
      <c r="A12" s="11" t="s">
        <v>66</v>
      </c>
      <c r="B12" s="12">
        <v>5612729</v>
      </c>
      <c r="D12" s="12">
        <v>5612729</v>
      </c>
      <c r="E12" s="12">
        <f t="shared" si="0"/>
        <v>0</v>
      </c>
      <c r="G12" s="11" t="s">
        <v>66</v>
      </c>
      <c r="H12" s="12">
        <v>5612729</v>
      </c>
      <c r="I12" s="71">
        <f t="shared" si="1"/>
        <v>0</v>
      </c>
      <c r="J12" s="75"/>
    </row>
    <row r="13" spans="1:10" s="13" customFormat="1" ht="21">
      <c r="A13" s="11" t="s">
        <v>67</v>
      </c>
      <c r="B13" s="12">
        <v>2000000</v>
      </c>
      <c r="D13" s="12">
        <v>2000000</v>
      </c>
      <c r="E13" s="12">
        <f>B13-D13</f>
        <v>0</v>
      </c>
      <c r="G13" s="13" t="s">
        <v>394</v>
      </c>
      <c r="H13" s="12"/>
      <c r="I13" s="71">
        <f>D13-H13</f>
        <v>2000000</v>
      </c>
      <c r="J13" s="72"/>
    </row>
    <row r="14" spans="1:10" s="13" customFormat="1" ht="21">
      <c r="A14" s="11" t="s">
        <v>68</v>
      </c>
      <c r="B14" s="12">
        <v>12820363</v>
      </c>
      <c r="D14" s="12">
        <v>12820363</v>
      </c>
      <c r="E14" s="12">
        <f t="shared" si="0"/>
        <v>0</v>
      </c>
      <c r="G14" s="11" t="s">
        <v>68</v>
      </c>
      <c r="H14" s="12">
        <v>12820363</v>
      </c>
      <c r="I14" s="71">
        <f t="shared" si="1"/>
        <v>0</v>
      </c>
      <c r="J14" s="75"/>
    </row>
    <row r="15" spans="1:10" s="13" customFormat="1" ht="21">
      <c r="A15" s="11" t="s">
        <v>69</v>
      </c>
      <c r="B15" s="12">
        <v>8802182</v>
      </c>
      <c r="D15" s="12">
        <v>8802182</v>
      </c>
      <c r="E15" s="12">
        <f t="shared" si="0"/>
        <v>0</v>
      </c>
      <c r="G15" s="11" t="s">
        <v>69</v>
      </c>
      <c r="H15" s="12">
        <v>8802182</v>
      </c>
      <c r="I15" s="71">
        <f t="shared" si="1"/>
        <v>0</v>
      </c>
      <c r="J15" s="75"/>
    </row>
    <row r="16" spans="1:11" s="13" customFormat="1" ht="21">
      <c r="A16" s="11" t="s">
        <v>70</v>
      </c>
      <c r="B16" s="12">
        <v>10025455</v>
      </c>
      <c r="D16" s="12">
        <v>10025455</v>
      </c>
      <c r="E16" s="12">
        <f t="shared" si="0"/>
        <v>0</v>
      </c>
      <c r="G16" s="11" t="s">
        <v>70</v>
      </c>
      <c r="H16" s="12">
        <v>10025455</v>
      </c>
      <c r="I16" s="71">
        <f t="shared" si="1"/>
        <v>0</v>
      </c>
      <c r="J16" s="75"/>
      <c r="K16" s="13" t="s">
        <v>393</v>
      </c>
    </row>
    <row r="17" spans="1:10" s="13" customFormat="1" ht="21">
      <c r="A17" s="11" t="s">
        <v>71</v>
      </c>
      <c r="B17" s="12">
        <v>12955616</v>
      </c>
      <c r="D17" s="12">
        <v>12955616</v>
      </c>
      <c r="E17" s="12">
        <f t="shared" si="0"/>
        <v>0</v>
      </c>
      <c r="G17" s="11" t="s">
        <v>71</v>
      </c>
      <c r="H17" s="12">
        <v>12955616</v>
      </c>
      <c r="I17" s="71">
        <f aca="true" t="shared" si="2" ref="I17:I80">D17-H17</f>
        <v>0</v>
      </c>
      <c r="J17" s="75"/>
    </row>
    <row r="18" spans="1:10" s="13" customFormat="1" ht="21">
      <c r="A18" s="11" t="s">
        <v>72</v>
      </c>
      <c r="B18" s="12">
        <v>10225455</v>
      </c>
      <c r="D18" s="12">
        <v>10225455</v>
      </c>
      <c r="E18" s="12">
        <f t="shared" si="0"/>
        <v>0</v>
      </c>
      <c r="G18" s="11" t="s">
        <v>72</v>
      </c>
      <c r="H18" s="12">
        <v>10225455</v>
      </c>
      <c r="I18" s="71">
        <f t="shared" si="2"/>
        <v>0</v>
      </c>
      <c r="J18" s="75"/>
    </row>
    <row r="19" spans="1:10" s="13" customFormat="1" ht="21">
      <c r="A19" s="11" t="s">
        <v>73</v>
      </c>
      <c r="B19" s="12">
        <v>72000000</v>
      </c>
      <c r="D19" s="12">
        <v>72000000</v>
      </c>
      <c r="E19" s="12">
        <f t="shared" si="0"/>
        <v>0</v>
      </c>
      <c r="G19" s="11" t="s">
        <v>73</v>
      </c>
      <c r="H19" s="12">
        <v>72000000</v>
      </c>
      <c r="I19" s="71">
        <f t="shared" si="2"/>
        <v>0</v>
      </c>
      <c r="J19" s="75"/>
    </row>
    <row r="20" spans="1:10" s="8" customFormat="1" ht="25.5">
      <c r="A20" s="9" t="s">
        <v>23</v>
      </c>
      <c r="B20" s="27">
        <v>808653</v>
      </c>
      <c r="D20" s="27">
        <v>808653</v>
      </c>
      <c r="E20" s="27">
        <f t="shared" si="0"/>
        <v>0</v>
      </c>
      <c r="G20" s="31" t="s">
        <v>285</v>
      </c>
      <c r="H20" s="27">
        <v>808653</v>
      </c>
      <c r="I20" s="71">
        <f t="shared" si="2"/>
        <v>0</v>
      </c>
      <c r="J20" s="75"/>
    </row>
    <row r="21" spans="1:10" s="13" customFormat="1" ht="21">
      <c r="A21" s="11" t="s">
        <v>74</v>
      </c>
      <c r="B21" s="12">
        <v>808653</v>
      </c>
      <c r="D21" s="12">
        <v>808653</v>
      </c>
      <c r="E21" s="12">
        <f t="shared" si="0"/>
        <v>0</v>
      </c>
      <c r="G21" s="11" t="s">
        <v>324</v>
      </c>
      <c r="H21" s="12">
        <v>808653</v>
      </c>
      <c r="I21" s="71">
        <f t="shared" si="2"/>
        <v>0</v>
      </c>
      <c r="J21" s="75"/>
    </row>
    <row r="22" spans="1:10" s="8" customFormat="1" ht="25.5">
      <c r="A22" s="9" t="s">
        <v>24</v>
      </c>
      <c r="B22" s="27">
        <v>2425961</v>
      </c>
      <c r="D22" s="27">
        <v>2425961</v>
      </c>
      <c r="E22" s="27">
        <f t="shared" si="0"/>
        <v>0</v>
      </c>
      <c r="G22" s="31" t="s">
        <v>286</v>
      </c>
      <c r="H22" s="27">
        <v>2425961</v>
      </c>
      <c r="I22" s="71">
        <f t="shared" si="2"/>
        <v>0</v>
      </c>
      <c r="J22" s="75"/>
    </row>
    <row r="23" spans="1:10" s="13" customFormat="1" ht="21">
      <c r="A23" s="11" t="s">
        <v>75</v>
      </c>
      <c r="B23" s="12">
        <v>2425961</v>
      </c>
      <c r="D23" s="12">
        <v>2425961</v>
      </c>
      <c r="E23" s="12">
        <f t="shared" si="0"/>
        <v>0</v>
      </c>
      <c r="G23" s="11" t="s">
        <v>380</v>
      </c>
      <c r="H23" s="12">
        <v>2425961</v>
      </c>
      <c r="I23" s="71">
        <f t="shared" si="2"/>
        <v>0</v>
      </c>
      <c r="J23" s="75"/>
    </row>
    <row r="24" spans="1:10" s="8" customFormat="1" ht="25.5">
      <c r="A24" s="9" t="s">
        <v>25</v>
      </c>
      <c r="B24" s="27">
        <v>2919711</v>
      </c>
      <c r="D24" s="27">
        <v>2919711</v>
      </c>
      <c r="E24" s="27">
        <f t="shared" si="0"/>
        <v>0</v>
      </c>
      <c r="G24" s="31" t="s">
        <v>287</v>
      </c>
      <c r="H24" s="27">
        <v>2919711</v>
      </c>
      <c r="I24" s="71">
        <f t="shared" si="2"/>
        <v>0</v>
      </c>
      <c r="J24" s="75"/>
    </row>
    <row r="25" spans="1:10" s="13" customFormat="1" ht="21">
      <c r="A25" s="11" t="s">
        <v>76</v>
      </c>
      <c r="B25" s="12">
        <v>2919711</v>
      </c>
      <c r="D25" s="12">
        <v>2919711</v>
      </c>
      <c r="E25" s="12">
        <f t="shared" si="0"/>
        <v>0</v>
      </c>
      <c r="G25" s="11" t="s">
        <v>355</v>
      </c>
      <c r="H25" s="12">
        <v>2919711</v>
      </c>
      <c r="I25" s="71">
        <f t="shared" si="2"/>
        <v>0</v>
      </c>
      <c r="J25" s="75"/>
    </row>
    <row r="26" spans="1:10" s="8" customFormat="1" ht="25.5">
      <c r="A26" s="9" t="s">
        <v>26</v>
      </c>
      <c r="B26" s="27">
        <v>3243576</v>
      </c>
      <c r="D26" s="27">
        <v>3243576</v>
      </c>
      <c r="E26" s="27">
        <f t="shared" si="0"/>
        <v>0</v>
      </c>
      <c r="G26" s="31" t="s">
        <v>288</v>
      </c>
      <c r="H26" s="27">
        <v>3243576</v>
      </c>
      <c r="I26" s="71">
        <f t="shared" si="2"/>
        <v>0</v>
      </c>
      <c r="J26" s="75"/>
    </row>
    <row r="27" spans="1:10" s="13" customFormat="1" ht="21">
      <c r="A27" s="11" t="s">
        <v>77</v>
      </c>
      <c r="B27" s="12">
        <v>3243576</v>
      </c>
      <c r="D27" s="12">
        <v>3243576</v>
      </c>
      <c r="E27" s="12">
        <f t="shared" si="0"/>
        <v>0</v>
      </c>
      <c r="G27" s="11" t="s">
        <v>325</v>
      </c>
      <c r="H27" s="12">
        <v>3243576</v>
      </c>
      <c r="I27" s="71">
        <f t="shared" si="2"/>
        <v>0</v>
      </c>
      <c r="J27" s="75"/>
    </row>
    <row r="28" spans="1:10" s="8" customFormat="1" ht="25.5">
      <c r="A28" s="9" t="s">
        <v>27</v>
      </c>
      <c r="B28" s="27">
        <v>2021634</v>
      </c>
      <c r="D28" s="27">
        <v>2021634</v>
      </c>
      <c r="E28" s="27">
        <f t="shared" si="0"/>
        <v>0</v>
      </c>
      <c r="G28" s="31" t="s">
        <v>289</v>
      </c>
      <c r="H28" s="27">
        <v>2021634</v>
      </c>
      <c r="I28" s="71">
        <f t="shared" si="2"/>
        <v>0</v>
      </c>
      <c r="J28" s="75"/>
    </row>
    <row r="29" spans="1:10" s="13" customFormat="1" ht="21">
      <c r="A29" s="11" t="s">
        <v>78</v>
      </c>
      <c r="B29" s="12">
        <v>2021634</v>
      </c>
      <c r="D29" s="12">
        <v>2021634</v>
      </c>
      <c r="E29" s="12">
        <f t="shared" si="0"/>
        <v>0</v>
      </c>
      <c r="G29" s="11" t="s">
        <v>356</v>
      </c>
      <c r="H29" s="12">
        <v>2021634</v>
      </c>
      <c r="I29" s="71">
        <f t="shared" si="2"/>
        <v>0</v>
      </c>
      <c r="J29" s="75"/>
    </row>
    <row r="30" spans="1:10" s="8" customFormat="1" ht="25.5">
      <c r="A30" s="9" t="s">
        <v>28</v>
      </c>
      <c r="B30" s="27">
        <v>3239672</v>
      </c>
      <c r="D30" s="27">
        <v>3239672</v>
      </c>
      <c r="E30" s="27">
        <f t="shared" si="0"/>
        <v>0</v>
      </c>
      <c r="G30" s="31" t="s">
        <v>290</v>
      </c>
      <c r="H30" s="27">
        <v>3239672</v>
      </c>
      <c r="I30" s="71">
        <f t="shared" si="2"/>
        <v>0</v>
      </c>
      <c r="J30" s="75"/>
    </row>
    <row r="31" spans="1:10" s="13" customFormat="1" ht="21">
      <c r="A31" s="11" t="s">
        <v>79</v>
      </c>
      <c r="B31" s="12">
        <v>3239672</v>
      </c>
      <c r="D31" s="12">
        <v>3239672</v>
      </c>
      <c r="E31" s="12">
        <f t="shared" si="0"/>
        <v>0</v>
      </c>
      <c r="G31" s="11" t="s">
        <v>357</v>
      </c>
      <c r="H31" s="12">
        <v>3239672</v>
      </c>
      <c r="I31" s="71">
        <f t="shared" si="2"/>
        <v>0</v>
      </c>
      <c r="J31" s="75"/>
    </row>
    <row r="32" spans="1:10" s="8" customFormat="1" ht="25.5">
      <c r="A32" s="9" t="s">
        <v>29</v>
      </c>
      <c r="B32" s="27">
        <v>2830287</v>
      </c>
      <c r="D32" s="27">
        <v>2830287</v>
      </c>
      <c r="E32" s="27">
        <f t="shared" si="0"/>
        <v>0</v>
      </c>
      <c r="G32" s="31" t="s">
        <v>291</v>
      </c>
      <c r="H32" s="27">
        <v>2830287</v>
      </c>
      <c r="I32" s="71">
        <f t="shared" si="2"/>
        <v>0</v>
      </c>
      <c r="J32" s="75"/>
    </row>
    <row r="33" spans="1:10" s="13" customFormat="1" ht="21">
      <c r="A33" s="11" t="s">
        <v>80</v>
      </c>
      <c r="B33" s="12">
        <v>2830287</v>
      </c>
      <c r="D33" s="12">
        <v>2830287</v>
      </c>
      <c r="E33" s="12">
        <f t="shared" si="0"/>
        <v>0</v>
      </c>
      <c r="G33" s="11" t="s">
        <v>326</v>
      </c>
      <c r="H33" s="12">
        <v>2830287</v>
      </c>
      <c r="I33" s="71">
        <f t="shared" si="2"/>
        <v>0</v>
      </c>
      <c r="J33" s="75"/>
    </row>
    <row r="34" spans="1:10" s="8" customFormat="1" ht="25.5">
      <c r="A34" s="9" t="s">
        <v>30</v>
      </c>
      <c r="B34" s="27">
        <v>1617308</v>
      </c>
      <c r="D34" s="27">
        <v>1617308</v>
      </c>
      <c r="E34" s="27">
        <f t="shared" si="0"/>
        <v>0</v>
      </c>
      <c r="G34" s="31" t="s">
        <v>292</v>
      </c>
      <c r="H34" s="27">
        <v>1617308</v>
      </c>
      <c r="I34" s="71">
        <f t="shared" si="2"/>
        <v>0</v>
      </c>
      <c r="J34" s="75"/>
    </row>
    <row r="35" spans="1:10" s="13" customFormat="1" ht="21">
      <c r="A35" s="11" t="s">
        <v>81</v>
      </c>
      <c r="B35" s="12">
        <v>1617308</v>
      </c>
      <c r="D35" s="12">
        <v>1617308</v>
      </c>
      <c r="E35" s="12">
        <f t="shared" si="0"/>
        <v>0</v>
      </c>
      <c r="G35" s="11" t="s">
        <v>327</v>
      </c>
      <c r="H35" s="12">
        <v>1617308</v>
      </c>
      <c r="I35" s="71">
        <f t="shared" si="2"/>
        <v>0</v>
      </c>
      <c r="J35" s="75"/>
    </row>
    <row r="36" spans="1:10" s="8" customFormat="1" ht="25.5">
      <c r="A36" s="9" t="s">
        <v>31</v>
      </c>
      <c r="B36" s="27">
        <v>3099884</v>
      </c>
      <c r="D36" s="27">
        <v>3099884</v>
      </c>
      <c r="E36" s="27">
        <f t="shared" si="0"/>
        <v>0</v>
      </c>
      <c r="G36" s="31" t="s">
        <v>293</v>
      </c>
      <c r="H36" s="27">
        <v>3099884</v>
      </c>
      <c r="I36" s="71">
        <f t="shared" si="2"/>
        <v>0</v>
      </c>
      <c r="J36" s="75"/>
    </row>
    <row r="37" spans="1:10" s="13" customFormat="1" ht="21">
      <c r="A37" s="11" t="s">
        <v>82</v>
      </c>
      <c r="B37" s="12">
        <v>3099884</v>
      </c>
      <c r="D37" s="12">
        <v>3099884</v>
      </c>
      <c r="E37" s="12">
        <f t="shared" si="0"/>
        <v>0</v>
      </c>
      <c r="G37" s="11" t="s">
        <v>361</v>
      </c>
      <c r="H37" s="12">
        <v>3099884</v>
      </c>
      <c r="I37" s="71">
        <f t="shared" si="2"/>
        <v>0</v>
      </c>
      <c r="J37" s="75"/>
    </row>
    <row r="38" spans="1:10" s="8" customFormat="1" ht="25.5">
      <c r="A38" s="9" t="s">
        <v>32</v>
      </c>
      <c r="B38" s="27">
        <v>1212981</v>
      </c>
      <c r="D38" s="27">
        <v>1212981</v>
      </c>
      <c r="E38" s="27">
        <f t="shared" si="0"/>
        <v>0</v>
      </c>
      <c r="G38" s="31" t="s">
        <v>294</v>
      </c>
      <c r="H38" s="27">
        <v>1212981</v>
      </c>
      <c r="I38" s="71">
        <f t="shared" si="2"/>
        <v>0</v>
      </c>
      <c r="J38" s="75"/>
    </row>
    <row r="39" spans="1:10" s="13" customFormat="1" ht="21">
      <c r="A39" s="11" t="s">
        <v>83</v>
      </c>
      <c r="B39" s="12">
        <v>1212981</v>
      </c>
      <c r="D39" s="12">
        <v>1212981</v>
      </c>
      <c r="E39" s="12">
        <f t="shared" si="0"/>
        <v>0</v>
      </c>
      <c r="G39" s="11" t="s">
        <v>358</v>
      </c>
      <c r="H39" s="12">
        <v>1212981</v>
      </c>
      <c r="I39" s="71">
        <f t="shared" si="2"/>
        <v>0</v>
      </c>
      <c r="J39" s="75"/>
    </row>
    <row r="40" spans="1:10" s="8" customFormat="1" ht="25.5">
      <c r="A40" s="9" t="s">
        <v>33</v>
      </c>
      <c r="B40" s="27">
        <v>808653</v>
      </c>
      <c r="D40" s="27">
        <v>808653</v>
      </c>
      <c r="E40" s="27">
        <f t="shared" si="0"/>
        <v>0</v>
      </c>
      <c r="G40" s="31" t="s">
        <v>295</v>
      </c>
      <c r="H40" s="27">
        <v>808653</v>
      </c>
      <c r="I40" s="71">
        <f t="shared" si="2"/>
        <v>0</v>
      </c>
      <c r="J40" s="75"/>
    </row>
    <row r="41" spans="1:10" s="13" customFormat="1" ht="21">
      <c r="A41" s="11" t="s">
        <v>84</v>
      </c>
      <c r="B41" s="12">
        <v>808653</v>
      </c>
      <c r="D41" s="12">
        <v>808653</v>
      </c>
      <c r="E41" s="12">
        <f t="shared" si="0"/>
        <v>0</v>
      </c>
      <c r="G41" s="11" t="s">
        <v>359</v>
      </c>
      <c r="H41" s="12">
        <v>808653</v>
      </c>
      <c r="I41" s="71">
        <f t="shared" si="2"/>
        <v>0</v>
      </c>
      <c r="J41" s="75"/>
    </row>
    <row r="42" spans="1:10" s="8" customFormat="1" ht="25.5">
      <c r="A42" s="9" t="s">
        <v>34</v>
      </c>
      <c r="B42" s="27">
        <v>2830287</v>
      </c>
      <c r="D42" s="27">
        <v>2830287</v>
      </c>
      <c r="E42" s="27">
        <f t="shared" si="0"/>
        <v>0</v>
      </c>
      <c r="G42" s="31" t="s">
        <v>296</v>
      </c>
      <c r="H42" s="27">
        <v>2830287</v>
      </c>
      <c r="I42" s="71">
        <f t="shared" si="2"/>
        <v>0</v>
      </c>
      <c r="J42" s="75"/>
    </row>
    <row r="43" spans="1:10" s="13" customFormat="1" ht="21">
      <c r="A43" s="11" t="s">
        <v>85</v>
      </c>
      <c r="B43" s="12">
        <v>2830287</v>
      </c>
      <c r="D43" s="12">
        <v>2830287</v>
      </c>
      <c r="E43" s="12">
        <f t="shared" si="0"/>
        <v>0</v>
      </c>
      <c r="G43" s="11" t="s">
        <v>328</v>
      </c>
      <c r="H43" s="12">
        <v>2830287</v>
      </c>
      <c r="I43" s="71">
        <f t="shared" si="2"/>
        <v>0</v>
      </c>
      <c r="J43" s="75"/>
    </row>
    <row r="44" spans="1:10" s="8" customFormat="1" ht="25.5">
      <c r="A44" s="9" t="s">
        <v>35</v>
      </c>
      <c r="B44" s="27">
        <v>2830287</v>
      </c>
      <c r="D44" s="27">
        <v>2830287</v>
      </c>
      <c r="E44" s="27">
        <f t="shared" si="0"/>
        <v>0</v>
      </c>
      <c r="G44" s="31" t="s">
        <v>297</v>
      </c>
      <c r="H44" s="27">
        <v>2830287</v>
      </c>
      <c r="I44" s="71">
        <f t="shared" si="2"/>
        <v>0</v>
      </c>
      <c r="J44" s="75"/>
    </row>
    <row r="45" spans="1:10" s="13" customFormat="1" ht="21">
      <c r="A45" s="11" t="s">
        <v>86</v>
      </c>
      <c r="B45" s="12">
        <v>2830287</v>
      </c>
      <c r="D45" s="12">
        <v>2830287</v>
      </c>
      <c r="E45" s="12">
        <f t="shared" si="0"/>
        <v>0</v>
      </c>
      <c r="G45" s="11" t="s">
        <v>330</v>
      </c>
      <c r="H45" s="12">
        <v>2830287</v>
      </c>
      <c r="I45" s="71">
        <f t="shared" si="2"/>
        <v>0</v>
      </c>
      <c r="J45" s="75"/>
    </row>
    <row r="46" spans="1:10" s="8" customFormat="1" ht="25.5">
      <c r="A46" s="9" t="s">
        <v>36</v>
      </c>
      <c r="B46" s="27">
        <v>2021346</v>
      </c>
      <c r="D46" s="27">
        <v>2021346</v>
      </c>
      <c r="E46" s="27">
        <f t="shared" si="0"/>
        <v>0</v>
      </c>
      <c r="G46" s="31" t="s">
        <v>298</v>
      </c>
      <c r="H46" s="27">
        <v>2021346</v>
      </c>
      <c r="I46" s="71">
        <f t="shared" si="2"/>
        <v>0</v>
      </c>
      <c r="J46" s="75"/>
    </row>
    <row r="47" spans="1:10" s="13" customFormat="1" ht="21">
      <c r="A47" s="11" t="s">
        <v>87</v>
      </c>
      <c r="B47" s="12">
        <v>2021346</v>
      </c>
      <c r="D47" s="12">
        <v>2021346</v>
      </c>
      <c r="E47" s="12">
        <f t="shared" si="0"/>
        <v>0</v>
      </c>
      <c r="G47" s="11" t="s">
        <v>329</v>
      </c>
      <c r="H47" s="12">
        <v>2021346</v>
      </c>
      <c r="I47" s="71">
        <f t="shared" si="2"/>
        <v>0</v>
      </c>
      <c r="J47" s="75"/>
    </row>
    <row r="48" spans="1:10" s="8" customFormat="1" ht="25.5">
      <c r="A48" s="9" t="s">
        <v>37</v>
      </c>
      <c r="B48" s="27">
        <v>3239672</v>
      </c>
      <c r="D48" s="27">
        <v>3239672</v>
      </c>
      <c r="E48" s="27">
        <f t="shared" si="0"/>
        <v>0</v>
      </c>
      <c r="G48" s="31" t="s">
        <v>299</v>
      </c>
      <c r="H48" s="27">
        <v>3239672</v>
      </c>
      <c r="I48" s="71">
        <f t="shared" si="2"/>
        <v>0</v>
      </c>
      <c r="J48" s="75"/>
    </row>
    <row r="49" spans="1:10" s="13" customFormat="1" ht="21">
      <c r="A49" s="11" t="s">
        <v>88</v>
      </c>
      <c r="B49" s="12">
        <v>3239672</v>
      </c>
      <c r="D49" s="12">
        <v>3239672</v>
      </c>
      <c r="E49" s="12">
        <f t="shared" si="0"/>
        <v>0</v>
      </c>
      <c r="G49" s="11" t="s">
        <v>379</v>
      </c>
      <c r="H49" s="12">
        <v>3239672</v>
      </c>
      <c r="I49" s="71">
        <f t="shared" si="2"/>
        <v>0</v>
      </c>
      <c r="J49" s="75"/>
    </row>
    <row r="50" spans="1:10" s="8" customFormat="1" ht="25.5">
      <c r="A50" s="9" t="s">
        <v>38</v>
      </c>
      <c r="B50" s="27">
        <v>808653</v>
      </c>
      <c r="D50" s="27">
        <v>808653</v>
      </c>
      <c r="E50" s="27">
        <f t="shared" si="0"/>
        <v>0</v>
      </c>
      <c r="G50" s="31" t="s">
        <v>300</v>
      </c>
      <c r="H50" s="27">
        <v>808653</v>
      </c>
      <c r="I50" s="71">
        <f t="shared" si="2"/>
        <v>0</v>
      </c>
      <c r="J50" s="75"/>
    </row>
    <row r="51" spans="1:10" s="13" customFormat="1" ht="21">
      <c r="A51" s="11" t="s">
        <v>89</v>
      </c>
      <c r="B51" s="12">
        <v>808653</v>
      </c>
      <c r="D51" s="12">
        <v>808653</v>
      </c>
      <c r="E51" s="12">
        <f t="shared" si="0"/>
        <v>0</v>
      </c>
      <c r="G51" s="11" t="s">
        <v>360</v>
      </c>
      <c r="H51" s="12">
        <v>808653</v>
      </c>
      <c r="I51" s="71">
        <f t="shared" si="2"/>
        <v>0</v>
      </c>
      <c r="J51" s="75"/>
    </row>
    <row r="52" spans="1:10" s="8" customFormat="1" ht="25.5">
      <c r="A52" s="9" t="s">
        <v>39</v>
      </c>
      <c r="B52" s="27">
        <v>2021634</v>
      </c>
      <c r="D52" s="27">
        <v>2021634</v>
      </c>
      <c r="E52" s="27">
        <f t="shared" si="0"/>
        <v>0</v>
      </c>
      <c r="G52" s="31" t="s">
        <v>301</v>
      </c>
      <c r="H52" s="27">
        <v>2021634</v>
      </c>
      <c r="I52" s="71">
        <f t="shared" si="2"/>
        <v>0</v>
      </c>
      <c r="J52" s="75"/>
    </row>
    <row r="53" spans="1:10" s="13" customFormat="1" ht="21">
      <c r="A53" s="11" t="s">
        <v>90</v>
      </c>
      <c r="B53" s="12">
        <v>2021634</v>
      </c>
      <c r="D53" s="12">
        <v>2021634</v>
      </c>
      <c r="E53" s="12">
        <f t="shared" si="0"/>
        <v>0</v>
      </c>
      <c r="G53" s="38" t="s">
        <v>378</v>
      </c>
      <c r="H53" s="12">
        <v>2021634</v>
      </c>
      <c r="I53" s="71">
        <f t="shared" si="2"/>
        <v>0</v>
      </c>
      <c r="J53" s="75"/>
    </row>
    <row r="54" spans="1:10" s="8" customFormat="1" ht="25.5">
      <c r="A54" s="9" t="s">
        <v>40</v>
      </c>
      <c r="B54" s="27">
        <v>808653</v>
      </c>
      <c r="D54" s="27">
        <v>808653</v>
      </c>
      <c r="E54" s="27">
        <f t="shared" si="0"/>
        <v>0</v>
      </c>
      <c r="G54" s="31" t="s">
        <v>302</v>
      </c>
      <c r="H54" s="27">
        <v>808653</v>
      </c>
      <c r="I54" s="71">
        <f t="shared" si="2"/>
        <v>0</v>
      </c>
      <c r="J54" s="75"/>
    </row>
    <row r="55" spans="1:10" s="13" customFormat="1" ht="21">
      <c r="A55" s="11" t="s">
        <v>91</v>
      </c>
      <c r="B55" s="12">
        <v>808653</v>
      </c>
      <c r="D55" s="12">
        <v>808653</v>
      </c>
      <c r="E55" s="12">
        <f t="shared" si="0"/>
        <v>0</v>
      </c>
      <c r="G55" s="11" t="s">
        <v>331</v>
      </c>
      <c r="H55" s="12">
        <v>808653</v>
      </c>
      <c r="I55" s="71">
        <f t="shared" si="2"/>
        <v>0</v>
      </c>
      <c r="J55" s="75"/>
    </row>
    <row r="56" spans="1:10" s="8" customFormat="1" ht="25.5">
      <c r="A56" s="9" t="s">
        <v>41</v>
      </c>
      <c r="B56" s="27">
        <v>1617308</v>
      </c>
      <c r="D56" s="27">
        <v>1617308</v>
      </c>
      <c r="E56" s="27">
        <f t="shared" si="0"/>
        <v>0</v>
      </c>
      <c r="G56" s="31" t="s">
        <v>303</v>
      </c>
      <c r="H56" s="27">
        <v>1617308</v>
      </c>
      <c r="I56" s="71">
        <f t="shared" si="2"/>
        <v>0</v>
      </c>
      <c r="J56" s="75"/>
    </row>
    <row r="57" spans="1:10" s="13" customFormat="1" ht="21">
      <c r="A57" s="11" t="s">
        <v>92</v>
      </c>
      <c r="B57" s="12">
        <v>1617308</v>
      </c>
      <c r="D57" s="12">
        <v>1617308</v>
      </c>
      <c r="E57" s="12">
        <f t="shared" si="0"/>
        <v>0</v>
      </c>
      <c r="G57" s="11" t="s">
        <v>332</v>
      </c>
      <c r="H57" s="12">
        <v>1617308</v>
      </c>
      <c r="I57" s="71">
        <f t="shared" si="2"/>
        <v>0</v>
      </c>
      <c r="J57" s="75"/>
    </row>
    <row r="58" spans="1:10" s="8" customFormat="1" ht="25.5">
      <c r="A58" s="9" t="s">
        <v>42</v>
      </c>
      <c r="B58" s="27">
        <v>1212981</v>
      </c>
      <c r="D58" s="27">
        <v>1212981</v>
      </c>
      <c r="E58" s="27">
        <f t="shared" si="0"/>
        <v>0</v>
      </c>
      <c r="G58" s="31" t="s">
        <v>304</v>
      </c>
      <c r="H58" s="27">
        <v>1212981</v>
      </c>
      <c r="I58" s="71">
        <f t="shared" si="2"/>
        <v>0</v>
      </c>
      <c r="J58" s="75"/>
    </row>
    <row r="59" spans="1:10" s="13" customFormat="1" ht="21">
      <c r="A59" s="11" t="s">
        <v>93</v>
      </c>
      <c r="B59" s="12">
        <v>1212981</v>
      </c>
      <c r="D59" s="12">
        <v>1212981</v>
      </c>
      <c r="E59" s="12">
        <f t="shared" si="0"/>
        <v>0</v>
      </c>
      <c r="G59" s="11" t="s">
        <v>333</v>
      </c>
      <c r="H59" s="12">
        <v>1212981</v>
      </c>
      <c r="I59" s="71">
        <f t="shared" si="2"/>
        <v>0</v>
      </c>
      <c r="J59" s="75"/>
    </row>
    <row r="60" spans="1:10" s="8" customFormat="1" ht="25.5">
      <c r="A60" s="9" t="s">
        <v>43</v>
      </c>
      <c r="B60" s="27">
        <v>3239672</v>
      </c>
      <c r="D60" s="27">
        <v>3239672</v>
      </c>
      <c r="E60" s="27">
        <f t="shared" si="0"/>
        <v>0</v>
      </c>
      <c r="G60" s="31" t="s">
        <v>305</v>
      </c>
      <c r="H60" s="27">
        <v>3239672</v>
      </c>
      <c r="I60" s="71">
        <f t="shared" si="2"/>
        <v>0</v>
      </c>
      <c r="J60" s="75"/>
    </row>
    <row r="61" spans="1:10" s="13" customFormat="1" ht="24" customHeight="1">
      <c r="A61" s="11" t="s">
        <v>94</v>
      </c>
      <c r="B61" s="12">
        <v>3239672</v>
      </c>
      <c r="D61" s="12">
        <v>3239672</v>
      </c>
      <c r="E61" s="12">
        <f t="shared" si="0"/>
        <v>0</v>
      </c>
      <c r="G61" s="11" t="s">
        <v>334</v>
      </c>
      <c r="H61" s="12">
        <v>3239672</v>
      </c>
      <c r="I61" s="71">
        <f t="shared" si="2"/>
        <v>0</v>
      </c>
      <c r="J61" s="75"/>
    </row>
    <row r="62" spans="1:10" s="8" customFormat="1" ht="25.5">
      <c r="A62" s="9" t="s">
        <v>44</v>
      </c>
      <c r="B62" s="27">
        <v>808653</v>
      </c>
      <c r="D62" s="27">
        <v>808653</v>
      </c>
      <c r="E62" s="27">
        <f t="shared" si="0"/>
        <v>0</v>
      </c>
      <c r="G62" s="31" t="s">
        <v>306</v>
      </c>
      <c r="H62" s="27">
        <v>808653</v>
      </c>
      <c r="I62" s="71">
        <f t="shared" si="2"/>
        <v>0</v>
      </c>
      <c r="J62" s="75"/>
    </row>
    <row r="63" spans="1:10" s="13" customFormat="1" ht="21">
      <c r="A63" s="11" t="s">
        <v>95</v>
      </c>
      <c r="B63" s="12">
        <v>808653</v>
      </c>
      <c r="D63" s="12">
        <v>808653</v>
      </c>
      <c r="E63" s="12">
        <f t="shared" si="0"/>
        <v>0</v>
      </c>
      <c r="G63" s="11" t="s">
        <v>377</v>
      </c>
      <c r="H63" s="12">
        <v>808653</v>
      </c>
      <c r="I63" s="71">
        <f t="shared" si="2"/>
        <v>0</v>
      </c>
      <c r="J63" s="75"/>
    </row>
    <row r="64" spans="1:10" s="8" customFormat="1" ht="25.5">
      <c r="A64" s="9" t="s">
        <v>45</v>
      </c>
      <c r="B64" s="27">
        <v>3239672</v>
      </c>
      <c r="D64" s="27">
        <v>3239672</v>
      </c>
      <c r="E64" s="27">
        <f t="shared" si="0"/>
        <v>0</v>
      </c>
      <c r="G64" s="31" t="s">
        <v>307</v>
      </c>
      <c r="H64" s="27">
        <v>3239672</v>
      </c>
      <c r="I64" s="71">
        <f t="shared" si="2"/>
        <v>0</v>
      </c>
      <c r="J64" s="75"/>
    </row>
    <row r="65" spans="1:10" s="13" customFormat="1" ht="21">
      <c r="A65" s="11" t="s">
        <v>96</v>
      </c>
      <c r="B65" s="12">
        <v>3239672</v>
      </c>
      <c r="D65" s="12">
        <v>3239672</v>
      </c>
      <c r="E65" s="12">
        <f t="shared" si="0"/>
        <v>0</v>
      </c>
      <c r="G65" s="11" t="s">
        <v>335</v>
      </c>
      <c r="H65" s="12">
        <v>3239672</v>
      </c>
      <c r="I65" s="71">
        <f t="shared" si="2"/>
        <v>0</v>
      </c>
      <c r="J65" s="75"/>
    </row>
    <row r="66" spans="1:10" s="8" customFormat="1" ht="25.5">
      <c r="A66" s="9" t="s">
        <v>46</v>
      </c>
      <c r="B66" s="27">
        <v>808653</v>
      </c>
      <c r="D66" s="27">
        <v>808653</v>
      </c>
      <c r="E66" s="27">
        <f t="shared" si="0"/>
        <v>0</v>
      </c>
      <c r="G66" s="31" t="s">
        <v>308</v>
      </c>
      <c r="H66" s="27">
        <v>808653</v>
      </c>
      <c r="I66" s="71">
        <f t="shared" si="2"/>
        <v>0</v>
      </c>
      <c r="J66" s="75"/>
    </row>
    <row r="67" spans="1:10" s="13" customFormat="1" ht="21">
      <c r="A67" s="11" t="s">
        <v>97</v>
      </c>
      <c r="B67" s="12">
        <v>808653</v>
      </c>
      <c r="D67" s="12">
        <v>808653</v>
      </c>
      <c r="E67" s="12">
        <f t="shared" si="0"/>
        <v>0</v>
      </c>
      <c r="G67" s="11" t="s">
        <v>336</v>
      </c>
      <c r="H67" s="12">
        <v>808653</v>
      </c>
      <c r="I67" s="71">
        <f t="shared" si="2"/>
        <v>0</v>
      </c>
      <c r="J67" s="75"/>
    </row>
    <row r="68" spans="1:10" s="8" customFormat="1" ht="25.5">
      <c r="A68" s="9" t="s">
        <v>47</v>
      </c>
      <c r="B68" s="27">
        <v>3239672</v>
      </c>
      <c r="D68" s="27">
        <v>3239672</v>
      </c>
      <c r="E68" s="27">
        <f t="shared" si="0"/>
        <v>0</v>
      </c>
      <c r="G68" s="31" t="s">
        <v>309</v>
      </c>
      <c r="H68" s="27">
        <v>3239672</v>
      </c>
      <c r="I68" s="71">
        <f t="shared" si="2"/>
        <v>0</v>
      </c>
      <c r="J68" s="75"/>
    </row>
    <row r="69" spans="1:10" s="13" customFormat="1" ht="21">
      <c r="A69" s="11" t="s">
        <v>98</v>
      </c>
      <c r="B69" s="12">
        <v>3239672</v>
      </c>
      <c r="D69" s="12">
        <v>3239672</v>
      </c>
      <c r="E69" s="12">
        <f t="shared" si="0"/>
        <v>0</v>
      </c>
      <c r="G69" s="11" t="s">
        <v>337</v>
      </c>
      <c r="H69" s="12">
        <v>3239672</v>
      </c>
      <c r="I69" s="71">
        <f t="shared" si="2"/>
        <v>0</v>
      </c>
      <c r="J69" s="75"/>
    </row>
    <row r="70" spans="1:10" s="8" customFormat="1" ht="25.5">
      <c r="A70" s="9" t="s">
        <v>48</v>
      </c>
      <c r="B70" s="27">
        <v>2425961</v>
      </c>
      <c r="D70" s="27">
        <v>2425961</v>
      </c>
      <c r="E70" s="27">
        <f t="shared" si="0"/>
        <v>0</v>
      </c>
      <c r="G70" s="31" t="s">
        <v>310</v>
      </c>
      <c r="H70" s="27">
        <v>2425961</v>
      </c>
      <c r="I70" s="71">
        <f t="shared" si="2"/>
        <v>0</v>
      </c>
      <c r="J70" s="75"/>
    </row>
    <row r="71" spans="1:10" s="13" customFormat="1" ht="21">
      <c r="A71" s="11" t="s">
        <v>99</v>
      </c>
      <c r="B71" s="12">
        <v>2425961</v>
      </c>
      <c r="D71" s="12">
        <v>2425961</v>
      </c>
      <c r="E71" s="12">
        <f t="shared" si="0"/>
        <v>0</v>
      </c>
      <c r="G71" s="11" t="s">
        <v>338</v>
      </c>
      <c r="H71" s="12">
        <v>2425961</v>
      </c>
      <c r="I71" s="71">
        <f t="shared" si="2"/>
        <v>0</v>
      </c>
      <c r="J71" s="75"/>
    </row>
    <row r="72" spans="1:10" s="8" customFormat="1" ht="25.5">
      <c r="A72" s="9" t="s">
        <v>49</v>
      </c>
      <c r="B72" s="27">
        <v>808653</v>
      </c>
      <c r="D72" s="27">
        <v>808653</v>
      </c>
      <c r="E72" s="27">
        <f t="shared" si="0"/>
        <v>0</v>
      </c>
      <c r="G72" s="31" t="s">
        <v>311</v>
      </c>
      <c r="H72" s="27">
        <v>808653</v>
      </c>
      <c r="I72" s="71">
        <f t="shared" si="2"/>
        <v>0</v>
      </c>
      <c r="J72" s="75"/>
    </row>
    <row r="73" spans="1:10" s="13" customFormat="1" ht="40.5">
      <c r="A73" s="11" t="s">
        <v>100</v>
      </c>
      <c r="B73" s="12">
        <v>808653</v>
      </c>
      <c r="D73" s="12">
        <v>808653</v>
      </c>
      <c r="E73" s="12">
        <f aca="true" t="shared" si="3" ref="E73:E138">B73-D73</f>
        <v>0</v>
      </c>
      <c r="G73" s="11" t="s">
        <v>362</v>
      </c>
      <c r="H73" s="12">
        <v>808653</v>
      </c>
      <c r="I73" s="71">
        <f t="shared" si="2"/>
        <v>0</v>
      </c>
      <c r="J73" s="75"/>
    </row>
    <row r="74" spans="1:10" s="8" customFormat="1" ht="25.5">
      <c r="A74" s="9" t="s">
        <v>50</v>
      </c>
      <c r="B74" s="27">
        <v>3239672</v>
      </c>
      <c r="D74" s="27">
        <v>3239672</v>
      </c>
      <c r="E74" s="27">
        <f t="shared" si="3"/>
        <v>0</v>
      </c>
      <c r="G74" s="31" t="s">
        <v>312</v>
      </c>
      <c r="H74" s="27">
        <v>3239672</v>
      </c>
      <c r="I74" s="71">
        <f t="shared" si="2"/>
        <v>0</v>
      </c>
      <c r="J74" s="75"/>
    </row>
    <row r="75" spans="1:10" s="13" customFormat="1" ht="21">
      <c r="A75" s="11" t="s">
        <v>101</v>
      </c>
      <c r="B75" s="12">
        <v>3239672</v>
      </c>
      <c r="D75" s="12">
        <v>3239672</v>
      </c>
      <c r="E75" s="12">
        <f t="shared" si="3"/>
        <v>0</v>
      </c>
      <c r="G75" s="11" t="s">
        <v>339</v>
      </c>
      <c r="H75" s="12">
        <v>3239672</v>
      </c>
      <c r="I75" s="71">
        <f t="shared" si="2"/>
        <v>0</v>
      </c>
      <c r="J75" s="75"/>
    </row>
    <row r="76" spans="1:10" s="8" customFormat="1" ht="25.5">
      <c r="A76" s="9" t="s">
        <v>51</v>
      </c>
      <c r="B76" s="27">
        <v>1212981</v>
      </c>
      <c r="D76" s="27">
        <v>1212981</v>
      </c>
      <c r="E76" s="27">
        <f t="shared" si="3"/>
        <v>0</v>
      </c>
      <c r="G76" s="31" t="s">
        <v>313</v>
      </c>
      <c r="H76" s="27">
        <v>1212981</v>
      </c>
      <c r="I76" s="71">
        <f t="shared" si="2"/>
        <v>0</v>
      </c>
      <c r="J76" s="75"/>
    </row>
    <row r="77" spans="1:10" s="13" customFormat="1" ht="21">
      <c r="A77" s="11" t="s">
        <v>102</v>
      </c>
      <c r="B77" s="12">
        <v>1212981</v>
      </c>
      <c r="D77" s="12">
        <v>1212981</v>
      </c>
      <c r="E77" s="12">
        <f t="shared" si="3"/>
        <v>0</v>
      </c>
      <c r="G77" s="11" t="s">
        <v>340</v>
      </c>
      <c r="H77" s="12">
        <v>1212981</v>
      </c>
      <c r="I77" s="71">
        <f t="shared" si="2"/>
        <v>0</v>
      </c>
      <c r="J77" s="75"/>
    </row>
    <row r="78" spans="1:10" s="8" customFormat="1" ht="25.5">
      <c r="A78" s="9" t="s">
        <v>52</v>
      </c>
      <c r="B78" s="27">
        <v>1617308</v>
      </c>
      <c r="D78" s="27">
        <v>1617308</v>
      </c>
      <c r="E78" s="27">
        <f t="shared" si="3"/>
        <v>0</v>
      </c>
      <c r="G78" s="31" t="s">
        <v>314</v>
      </c>
      <c r="H78" s="27">
        <v>1617308</v>
      </c>
      <c r="I78" s="71">
        <f t="shared" si="2"/>
        <v>0</v>
      </c>
      <c r="J78" s="75"/>
    </row>
    <row r="79" spans="1:10" s="13" customFormat="1" ht="21">
      <c r="A79" s="11" t="s">
        <v>103</v>
      </c>
      <c r="B79" s="12">
        <v>1617308</v>
      </c>
      <c r="D79" s="12">
        <v>1617308</v>
      </c>
      <c r="E79" s="12">
        <f t="shared" si="3"/>
        <v>0</v>
      </c>
      <c r="G79" s="11" t="s">
        <v>341</v>
      </c>
      <c r="H79" s="12">
        <v>1617308</v>
      </c>
      <c r="I79" s="71">
        <f t="shared" si="2"/>
        <v>0</v>
      </c>
      <c r="J79" s="75"/>
    </row>
    <row r="80" spans="1:10" s="8" customFormat="1" ht="25.5">
      <c r="A80" s="9" t="s">
        <v>53</v>
      </c>
      <c r="B80" s="27">
        <v>3239672</v>
      </c>
      <c r="D80" s="27">
        <v>3239672</v>
      </c>
      <c r="E80" s="27">
        <f t="shared" si="3"/>
        <v>0</v>
      </c>
      <c r="G80" s="31" t="s">
        <v>315</v>
      </c>
      <c r="H80" s="27">
        <v>3239672</v>
      </c>
      <c r="I80" s="71">
        <f t="shared" si="2"/>
        <v>0</v>
      </c>
      <c r="J80" s="75"/>
    </row>
    <row r="81" spans="1:10" s="13" customFormat="1" ht="21">
      <c r="A81" s="11" t="s">
        <v>104</v>
      </c>
      <c r="B81" s="12">
        <v>3239672</v>
      </c>
      <c r="D81" s="12">
        <v>3239672</v>
      </c>
      <c r="E81" s="12">
        <f t="shared" si="3"/>
        <v>0</v>
      </c>
      <c r="G81" s="42" t="s">
        <v>363</v>
      </c>
      <c r="H81" s="43">
        <v>3239672</v>
      </c>
      <c r="I81" s="71">
        <f aca="true" t="shared" si="4" ref="I81:I146">D81-H81</f>
        <v>0</v>
      </c>
      <c r="J81" s="75"/>
    </row>
    <row r="82" spans="1:10" s="13" customFormat="1" ht="21">
      <c r="A82" s="11"/>
      <c r="B82" s="12"/>
      <c r="D82" s="12"/>
      <c r="E82" s="12"/>
      <c r="G82" s="15"/>
      <c r="H82" s="15"/>
      <c r="I82" s="59"/>
      <c r="J82" s="52"/>
    </row>
    <row r="83" spans="1:10" s="13" customFormat="1" ht="21">
      <c r="A83" s="11"/>
      <c r="B83" s="12"/>
      <c r="D83" s="12"/>
      <c r="E83" s="12"/>
      <c r="G83" s="15"/>
      <c r="H83" s="15"/>
      <c r="I83" s="59"/>
      <c r="J83" s="52"/>
    </row>
    <row r="84" spans="1:10" s="8" customFormat="1" ht="25.5">
      <c r="A84" s="9" t="s">
        <v>54</v>
      </c>
      <c r="B84" s="27">
        <v>7952727</v>
      </c>
      <c r="D84" s="27">
        <v>7952727</v>
      </c>
      <c r="E84" s="27">
        <f t="shared" si="3"/>
        <v>0</v>
      </c>
      <c r="G84" s="54" t="s">
        <v>391</v>
      </c>
      <c r="H84" s="48">
        <v>7952727</v>
      </c>
      <c r="I84" s="71">
        <f t="shared" si="4"/>
        <v>0</v>
      </c>
      <c r="J84" s="75"/>
    </row>
    <row r="85" spans="1:10" s="13" customFormat="1" ht="21">
      <c r="A85" s="11" t="s">
        <v>105</v>
      </c>
      <c r="B85" s="12">
        <v>883636</v>
      </c>
      <c r="D85" s="12">
        <v>883636</v>
      </c>
      <c r="E85" s="12">
        <f t="shared" si="3"/>
        <v>0</v>
      </c>
      <c r="G85" s="11" t="s">
        <v>105</v>
      </c>
      <c r="H85" s="12">
        <v>883636</v>
      </c>
      <c r="I85" s="71">
        <f t="shared" si="4"/>
        <v>0</v>
      </c>
      <c r="J85" s="75"/>
    </row>
    <row r="86" spans="1:10" s="13" customFormat="1" ht="21">
      <c r="A86" s="11" t="s">
        <v>106</v>
      </c>
      <c r="B86" s="12">
        <v>7069091</v>
      </c>
      <c r="D86" s="12">
        <v>7069091</v>
      </c>
      <c r="E86" s="12">
        <f t="shared" si="3"/>
        <v>0</v>
      </c>
      <c r="G86" s="11" t="s">
        <v>106</v>
      </c>
      <c r="H86" s="12">
        <v>7069091</v>
      </c>
      <c r="I86" s="71">
        <f t="shared" si="4"/>
        <v>0</v>
      </c>
      <c r="J86" s="75"/>
    </row>
    <row r="87" spans="1:10" s="8" customFormat="1" ht="25.5">
      <c r="A87" s="9" t="s">
        <v>55</v>
      </c>
      <c r="B87" s="27">
        <v>6996819</v>
      </c>
      <c r="D87" s="27">
        <v>6996819</v>
      </c>
      <c r="E87" s="27">
        <f t="shared" si="3"/>
        <v>0</v>
      </c>
      <c r="G87" s="9" t="s">
        <v>55</v>
      </c>
      <c r="H87" s="27">
        <v>6996819</v>
      </c>
      <c r="I87" s="71">
        <f t="shared" si="4"/>
        <v>0</v>
      </c>
      <c r="J87" s="75"/>
    </row>
    <row r="88" spans="1:10" s="13" customFormat="1" ht="21">
      <c r="A88" s="11" t="s">
        <v>107</v>
      </c>
      <c r="B88" s="12">
        <v>6996819</v>
      </c>
      <c r="D88" s="12">
        <v>6996819</v>
      </c>
      <c r="E88" s="12">
        <f t="shared" si="3"/>
        <v>0</v>
      </c>
      <c r="G88" s="11" t="s">
        <v>107</v>
      </c>
      <c r="H88" s="12">
        <v>6996819</v>
      </c>
      <c r="I88" s="71">
        <f t="shared" si="4"/>
        <v>0</v>
      </c>
      <c r="J88" s="75"/>
    </row>
    <row r="89" spans="1:10" s="8" customFormat="1" ht="25.5">
      <c r="A89" s="9" t="s">
        <v>56</v>
      </c>
      <c r="B89" s="27">
        <v>8651636</v>
      </c>
      <c r="D89" s="27">
        <v>8651636</v>
      </c>
      <c r="E89" s="27">
        <f t="shared" si="3"/>
        <v>0</v>
      </c>
      <c r="G89" s="9" t="s">
        <v>382</v>
      </c>
      <c r="H89" s="27">
        <v>8651636</v>
      </c>
      <c r="I89" s="71">
        <f t="shared" si="4"/>
        <v>0</v>
      </c>
      <c r="J89" s="75"/>
    </row>
    <row r="90" spans="1:10" s="13" customFormat="1" ht="21">
      <c r="A90" s="11" t="s">
        <v>108</v>
      </c>
      <c r="B90" s="12">
        <v>2356364</v>
      </c>
      <c r="D90" s="12">
        <v>2356364</v>
      </c>
      <c r="E90" s="12">
        <f t="shared" si="3"/>
        <v>0</v>
      </c>
      <c r="G90" s="11" t="s">
        <v>108</v>
      </c>
      <c r="H90" s="12">
        <v>2356364</v>
      </c>
      <c r="I90" s="71">
        <f t="shared" si="4"/>
        <v>0</v>
      </c>
      <c r="J90" s="75"/>
    </row>
    <row r="91" spans="1:10" s="13" customFormat="1" ht="40.5">
      <c r="A91" s="11" t="s">
        <v>109</v>
      </c>
      <c r="B91" s="12">
        <v>3272727</v>
      </c>
      <c r="D91" s="12">
        <v>3272727</v>
      </c>
      <c r="E91" s="12">
        <f t="shared" si="3"/>
        <v>0</v>
      </c>
      <c r="G91" s="11" t="s">
        <v>109</v>
      </c>
      <c r="H91" s="12">
        <v>3272727</v>
      </c>
      <c r="I91" s="71">
        <f t="shared" si="4"/>
        <v>0</v>
      </c>
      <c r="J91" s="75"/>
    </row>
    <row r="92" spans="1:10" s="13" customFormat="1" ht="21">
      <c r="A92" s="11" t="s">
        <v>110</v>
      </c>
      <c r="B92" s="12">
        <v>2454545</v>
      </c>
      <c r="D92" s="12">
        <v>2454545</v>
      </c>
      <c r="E92" s="12">
        <f t="shared" si="3"/>
        <v>0</v>
      </c>
      <c r="G92" s="11" t="s">
        <v>110</v>
      </c>
      <c r="H92" s="12">
        <v>2454545</v>
      </c>
      <c r="I92" s="71">
        <f t="shared" si="4"/>
        <v>0</v>
      </c>
      <c r="J92" s="75"/>
    </row>
    <row r="93" spans="1:10" s="13" customFormat="1" ht="21">
      <c r="A93" s="11" t="s">
        <v>111</v>
      </c>
      <c r="B93" s="12">
        <v>141000</v>
      </c>
      <c r="D93" s="12">
        <v>141000</v>
      </c>
      <c r="E93" s="12">
        <f t="shared" si="3"/>
        <v>0</v>
      </c>
      <c r="G93" s="11" t="s">
        <v>111</v>
      </c>
      <c r="H93" s="12">
        <v>141000</v>
      </c>
      <c r="I93" s="71">
        <f t="shared" si="4"/>
        <v>0</v>
      </c>
      <c r="J93" s="75"/>
    </row>
    <row r="94" spans="1:10" s="13" customFormat="1" ht="40.5">
      <c r="A94" s="11" t="s">
        <v>112</v>
      </c>
      <c r="B94" s="12">
        <v>141000</v>
      </c>
      <c r="D94" s="12">
        <v>141000</v>
      </c>
      <c r="E94" s="12">
        <f t="shared" si="3"/>
        <v>0</v>
      </c>
      <c r="G94" s="11" t="s">
        <v>112</v>
      </c>
      <c r="H94" s="12">
        <v>141000</v>
      </c>
      <c r="I94" s="71">
        <f t="shared" si="4"/>
        <v>0</v>
      </c>
      <c r="J94" s="75"/>
    </row>
    <row r="95" spans="1:10" s="13" customFormat="1" ht="21">
      <c r="A95" s="11" t="s">
        <v>113</v>
      </c>
      <c r="B95" s="12">
        <v>141000</v>
      </c>
      <c r="D95" s="12">
        <v>141000</v>
      </c>
      <c r="E95" s="12">
        <f t="shared" si="3"/>
        <v>0</v>
      </c>
      <c r="G95" s="11" t="s">
        <v>113</v>
      </c>
      <c r="H95" s="12">
        <v>141000</v>
      </c>
      <c r="I95" s="71">
        <f t="shared" si="4"/>
        <v>0</v>
      </c>
      <c r="J95" s="75"/>
    </row>
    <row r="96" spans="1:10" s="13" customFormat="1" ht="21">
      <c r="A96" s="11" t="s">
        <v>114</v>
      </c>
      <c r="B96" s="12">
        <v>145000</v>
      </c>
      <c r="D96" s="12">
        <v>145000</v>
      </c>
      <c r="E96" s="12">
        <f t="shared" si="3"/>
        <v>0</v>
      </c>
      <c r="G96" s="11" t="s">
        <v>114</v>
      </c>
      <c r="H96" s="12">
        <v>145000</v>
      </c>
      <c r="I96" s="71">
        <f t="shared" si="4"/>
        <v>0</v>
      </c>
      <c r="J96" s="75"/>
    </row>
    <row r="97" spans="1:10" s="8" customFormat="1" ht="25.5">
      <c r="A97" s="9" t="s">
        <v>57</v>
      </c>
      <c r="B97" s="27">
        <v>87123014</v>
      </c>
      <c r="D97" s="27">
        <v>87123014</v>
      </c>
      <c r="E97" s="27">
        <f t="shared" si="3"/>
        <v>0</v>
      </c>
      <c r="G97" s="9" t="s">
        <v>57</v>
      </c>
      <c r="H97" s="27">
        <f>SUM(H98:H103)</f>
        <v>87123014</v>
      </c>
      <c r="I97" s="71">
        <f t="shared" si="4"/>
        <v>0</v>
      </c>
      <c r="J97" s="75"/>
    </row>
    <row r="98" spans="1:10" s="13" customFormat="1" ht="40.5">
      <c r="A98" s="11" t="s">
        <v>115</v>
      </c>
      <c r="B98" s="12">
        <v>10407400</v>
      </c>
      <c r="D98" s="12">
        <v>10407400</v>
      </c>
      <c r="E98" s="12">
        <f t="shared" si="3"/>
        <v>0</v>
      </c>
      <c r="G98" s="11" t="s">
        <v>115</v>
      </c>
      <c r="H98" s="12">
        <v>10407400</v>
      </c>
      <c r="I98" s="71">
        <f t="shared" si="4"/>
        <v>0</v>
      </c>
      <c r="J98" s="75"/>
    </row>
    <row r="99" spans="1:10" s="13" customFormat="1" ht="21">
      <c r="A99" s="11" t="s">
        <v>116</v>
      </c>
      <c r="B99" s="12">
        <v>4090909</v>
      </c>
      <c r="D99" s="12">
        <v>4090909</v>
      </c>
      <c r="E99" s="12">
        <f t="shared" si="3"/>
        <v>0</v>
      </c>
      <c r="G99" s="11" t="s">
        <v>116</v>
      </c>
      <c r="H99" s="12">
        <v>4090909</v>
      </c>
      <c r="I99" s="71">
        <f t="shared" si="4"/>
        <v>0</v>
      </c>
      <c r="J99" s="75"/>
    </row>
    <row r="100" spans="1:10" s="13" customFormat="1" ht="40.5">
      <c r="A100" s="11" t="s">
        <v>117</v>
      </c>
      <c r="B100" s="12">
        <v>1237300</v>
      </c>
      <c r="D100" s="12">
        <v>1237300</v>
      </c>
      <c r="E100" s="12">
        <f t="shared" si="3"/>
        <v>0</v>
      </c>
      <c r="G100" s="11" t="s">
        <v>117</v>
      </c>
      <c r="H100" s="12">
        <v>1237300</v>
      </c>
      <c r="I100" s="71">
        <f t="shared" si="4"/>
        <v>0</v>
      </c>
      <c r="J100" s="75"/>
    </row>
    <row r="101" spans="1:10" s="13" customFormat="1" ht="21">
      <c r="A101" s="11" t="s">
        <v>118</v>
      </c>
      <c r="B101" s="12">
        <v>8181818</v>
      </c>
      <c r="D101" s="12">
        <v>8181818</v>
      </c>
      <c r="E101" s="12">
        <f t="shared" si="3"/>
        <v>0</v>
      </c>
      <c r="G101" s="11" t="s">
        <v>118</v>
      </c>
      <c r="H101" s="12">
        <v>8181818</v>
      </c>
      <c r="I101" s="71">
        <f t="shared" si="4"/>
        <v>0</v>
      </c>
      <c r="J101" s="75"/>
    </row>
    <row r="102" spans="1:10" s="13" customFormat="1" ht="40.5">
      <c r="A102" s="11" t="s">
        <v>119</v>
      </c>
      <c r="B102" s="12">
        <v>11196610</v>
      </c>
      <c r="D102" s="12">
        <v>11196610</v>
      </c>
      <c r="E102" s="12">
        <f t="shared" si="3"/>
        <v>0</v>
      </c>
      <c r="G102" s="11" t="s">
        <v>119</v>
      </c>
      <c r="H102" s="12">
        <v>11196610</v>
      </c>
      <c r="I102" s="71">
        <f t="shared" si="4"/>
        <v>0</v>
      </c>
      <c r="J102" s="75"/>
    </row>
    <row r="103" spans="1:10" s="13" customFormat="1" ht="21">
      <c r="A103" s="11" t="s">
        <v>120</v>
      </c>
      <c r="B103" s="12">
        <v>52008977</v>
      </c>
      <c r="D103" s="12">
        <v>52008977</v>
      </c>
      <c r="E103" s="12">
        <f t="shared" si="3"/>
        <v>0</v>
      </c>
      <c r="G103" s="11" t="s">
        <v>120</v>
      </c>
      <c r="H103" s="12">
        <v>52008977</v>
      </c>
      <c r="I103" s="71">
        <f t="shared" si="4"/>
        <v>0</v>
      </c>
      <c r="J103" s="75"/>
    </row>
    <row r="104" spans="1:10" s="8" customFormat="1" ht="25.5">
      <c r="A104" s="9" t="s">
        <v>121</v>
      </c>
      <c r="B104" s="27">
        <v>82904005</v>
      </c>
      <c r="D104" s="27">
        <v>82904005</v>
      </c>
      <c r="E104" s="27">
        <f t="shared" si="3"/>
        <v>0</v>
      </c>
      <c r="G104" s="9" t="s">
        <v>121</v>
      </c>
      <c r="H104" s="27">
        <v>82904005</v>
      </c>
      <c r="I104" s="71">
        <f t="shared" si="4"/>
        <v>0</v>
      </c>
      <c r="J104" s="75"/>
    </row>
    <row r="105" spans="1:10" s="13" customFormat="1" ht="21">
      <c r="A105" s="11" t="s">
        <v>122</v>
      </c>
      <c r="B105" s="12">
        <v>82904005</v>
      </c>
      <c r="D105" s="12">
        <v>82904005</v>
      </c>
      <c r="E105" s="12">
        <f t="shared" si="3"/>
        <v>0</v>
      </c>
      <c r="G105" s="11" t="s">
        <v>122</v>
      </c>
      <c r="H105" s="12">
        <v>82904005</v>
      </c>
      <c r="I105" s="71">
        <f t="shared" si="4"/>
        <v>0</v>
      </c>
      <c r="J105" s="75"/>
    </row>
    <row r="106" spans="1:10" s="8" customFormat="1" ht="25.5">
      <c r="A106" s="9" t="s">
        <v>58</v>
      </c>
      <c r="B106" s="27">
        <v>7069091</v>
      </c>
      <c r="D106" s="27">
        <v>7069091</v>
      </c>
      <c r="E106" s="27">
        <f t="shared" si="3"/>
        <v>0</v>
      </c>
      <c r="G106" s="31" t="s">
        <v>389</v>
      </c>
      <c r="H106" s="27">
        <v>7069091</v>
      </c>
      <c r="I106" s="71">
        <f t="shared" si="4"/>
        <v>0</v>
      </c>
      <c r="J106" s="75"/>
    </row>
    <row r="107" spans="1:10" s="13" customFormat="1" ht="21">
      <c r="A107" s="11" t="s">
        <v>123</v>
      </c>
      <c r="B107" s="12">
        <v>2945455</v>
      </c>
      <c r="D107" s="12">
        <v>2945455</v>
      </c>
      <c r="E107" s="12">
        <f t="shared" si="3"/>
        <v>0</v>
      </c>
      <c r="G107" s="11" t="s">
        <v>123</v>
      </c>
      <c r="H107" s="12">
        <v>2945455</v>
      </c>
      <c r="I107" s="71">
        <f t="shared" si="4"/>
        <v>0</v>
      </c>
      <c r="J107" s="75"/>
    </row>
    <row r="108" spans="1:10" s="13" customFormat="1" ht="21">
      <c r="A108" s="11" t="s">
        <v>124</v>
      </c>
      <c r="B108" s="12">
        <v>4123636</v>
      </c>
      <c r="D108" s="12">
        <v>4123636</v>
      </c>
      <c r="E108" s="12">
        <f t="shared" si="3"/>
        <v>0</v>
      </c>
      <c r="G108" s="11" t="s">
        <v>124</v>
      </c>
      <c r="H108" s="12">
        <v>4123636</v>
      </c>
      <c r="I108" s="71">
        <f t="shared" si="4"/>
        <v>0</v>
      </c>
      <c r="J108" s="75"/>
    </row>
    <row r="109" spans="1:10" s="8" customFormat="1" ht="25.5">
      <c r="A109" s="9" t="s">
        <v>1</v>
      </c>
      <c r="B109" s="50">
        <v>39194274</v>
      </c>
      <c r="D109" s="50">
        <v>39194274</v>
      </c>
      <c r="E109" s="10">
        <f t="shared" si="3"/>
        <v>0</v>
      </c>
      <c r="G109" s="9" t="s">
        <v>383</v>
      </c>
      <c r="H109" s="50">
        <f>SUM(H110:H113)</f>
        <v>39194274</v>
      </c>
      <c r="I109" s="71">
        <f t="shared" si="4"/>
        <v>0</v>
      </c>
      <c r="J109" s="75"/>
    </row>
    <row r="110" spans="1:10" s="13" customFormat="1" ht="21">
      <c r="A110" s="11" t="s">
        <v>125</v>
      </c>
      <c r="B110" s="12">
        <v>712455</v>
      </c>
      <c r="D110" s="12">
        <v>712455</v>
      </c>
      <c r="E110" s="12">
        <f t="shared" si="3"/>
        <v>0</v>
      </c>
      <c r="G110" s="11" t="s">
        <v>387</v>
      </c>
      <c r="H110" s="12">
        <v>712455</v>
      </c>
      <c r="I110" s="71">
        <f t="shared" si="4"/>
        <v>0</v>
      </c>
      <c r="J110" s="75"/>
    </row>
    <row r="111" spans="1:10" s="13" customFormat="1" ht="21">
      <c r="A111" s="11" t="s">
        <v>126</v>
      </c>
      <c r="B111" s="12">
        <v>4172727</v>
      </c>
      <c r="D111" s="12">
        <v>4172727</v>
      </c>
      <c r="E111" s="12">
        <f t="shared" si="3"/>
        <v>0</v>
      </c>
      <c r="G111" s="11" t="s">
        <v>342</v>
      </c>
      <c r="H111" s="12">
        <v>4172727</v>
      </c>
      <c r="I111" s="71">
        <f t="shared" si="4"/>
        <v>0</v>
      </c>
      <c r="J111" s="75"/>
    </row>
    <row r="112" spans="1:10" s="13" customFormat="1" ht="21">
      <c r="A112" s="11" t="s">
        <v>127</v>
      </c>
      <c r="B112" s="12">
        <v>695455</v>
      </c>
      <c r="D112" s="12">
        <v>695455</v>
      </c>
      <c r="E112" s="12">
        <f t="shared" si="3"/>
        <v>0</v>
      </c>
      <c r="G112" s="11" t="s">
        <v>343</v>
      </c>
      <c r="H112" s="12">
        <v>695455</v>
      </c>
      <c r="I112" s="71">
        <f t="shared" si="4"/>
        <v>0</v>
      </c>
      <c r="J112" s="75"/>
    </row>
    <row r="113" spans="1:10" s="13" customFormat="1" ht="21">
      <c r="A113" s="11" t="s">
        <v>128</v>
      </c>
      <c r="B113" s="12">
        <v>33613637</v>
      </c>
      <c r="D113" s="12">
        <v>33613637</v>
      </c>
      <c r="E113" s="12">
        <f t="shared" si="3"/>
        <v>0</v>
      </c>
      <c r="G113" s="11" t="s">
        <v>344</v>
      </c>
      <c r="H113" s="12">
        <v>33613637</v>
      </c>
      <c r="I113" s="71">
        <f t="shared" si="4"/>
        <v>0</v>
      </c>
      <c r="J113" s="75"/>
    </row>
    <row r="114" spans="1:10" s="8" customFormat="1" ht="25.5">
      <c r="A114" s="9" t="s">
        <v>6</v>
      </c>
      <c r="B114" s="27">
        <v>1047737792</v>
      </c>
      <c r="D114" s="27">
        <v>1047737792</v>
      </c>
      <c r="E114" s="27">
        <f t="shared" si="3"/>
        <v>0</v>
      </c>
      <c r="G114" s="31" t="s">
        <v>388</v>
      </c>
      <c r="H114" s="27">
        <f>SUM(H115:H157)</f>
        <v>1047737792</v>
      </c>
      <c r="I114" s="71">
        <f t="shared" si="4"/>
        <v>0</v>
      </c>
      <c r="J114" s="75"/>
    </row>
    <row r="115" spans="1:10" s="13" customFormat="1" ht="21">
      <c r="A115" s="11" t="s">
        <v>129</v>
      </c>
      <c r="B115" s="12">
        <v>2960350</v>
      </c>
      <c r="D115" s="12">
        <v>2960350</v>
      </c>
      <c r="E115" s="12">
        <f t="shared" si="3"/>
        <v>0</v>
      </c>
      <c r="G115" s="11" t="s">
        <v>129</v>
      </c>
      <c r="H115" s="12">
        <v>2960350</v>
      </c>
      <c r="I115" s="71">
        <f t="shared" si="4"/>
        <v>0</v>
      </c>
      <c r="J115" s="75"/>
    </row>
    <row r="116" spans="1:10" s="13" customFormat="1" ht="21">
      <c r="A116" s="11" t="s">
        <v>130</v>
      </c>
      <c r="B116" s="12">
        <v>727245</v>
      </c>
      <c r="D116" s="12">
        <v>727245</v>
      </c>
      <c r="E116" s="12">
        <f t="shared" si="3"/>
        <v>0</v>
      </c>
      <c r="G116" s="11" t="s">
        <v>130</v>
      </c>
      <c r="H116" s="12">
        <v>727245</v>
      </c>
      <c r="I116" s="71">
        <f t="shared" si="4"/>
        <v>0</v>
      </c>
      <c r="J116" s="75"/>
    </row>
    <row r="117" spans="1:10" s="13" customFormat="1" ht="21">
      <c r="A117" s="11" t="s">
        <v>131</v>
      </c>
      <c r="B117" s="12">
        <v>857273</v>
      </c>
      <c r="D117" s="12">
        <v>857273</v>
      </c>
      <c r="E117" s="12">
        <f t="shared" si="3"/>
        <v>0</v>
      </c>
      <c r="G117" s="11" t="s">
        <v>131</v>
      </c>
      <c r="H117" s="12">
        <v>857273</v>
      </c>
      <c r="I117" s="71">
        <f t="shared" si="4"/>
        <v>0</v>
      </c>
      <c r="J117" s="75"/>
    </row>
    <row r="118" spans="1:10" s="13" customFormat="1" ht="21">
      <c r="A118" s="11" t="s">
        <v>132</v>
      </c>
      <c r="B118" s="12">
        <v>1457273</v>
      </c>
      <c r="D118" s="12">
        <v>1457273</v>
      </c>
      <c r="E118" s="12">
        <f t="shared" si="3"/>
        <v>0</v>
      </c>
      <c r="G118" s="11" t="s">
        <v>132</v>
      </c>
      <c r="H118" s="12">
        <v>1457273</v>
      </c>
      <c r="I118" s="71">
        <f t="shared" si="4"/>
        <v>0</v>
      </c>
      <c r="J118" s="75"/>
    </row>
    <row r="119" spans="1:10" s="13" customFormat="1" ht="21">
      <c r="A119" s="11" t="s">
        <v>133</v>
      </c>
      <c r="B119" s="12">
        <v>294546</v>
      </c>
      <c r="D119" s="12">
        <v>294546</v>
      </c>
      <c r="E119" s="12">
        <f t="shared" si="3"/>
        <v>0</v>
      </c>
      <c r="G119" s="11" t="s">
        <v>133</v>
      </c>
      <c r="H119" s="12">
        <v>294546</v>
      </c>
      <c r="I119" s="71">
        <f t="shared" si="4"/>
        <v>0</v>
      </c>
      <c r="J119" s="75"/>
    </row>
    <row r="120" spans="1:10" s="13" customFormat="1" ht="21">
      <c r="A120" s="11" t="s">
        <v>134</v>
      </c>
      <c r="B120" s="12">
        <v>3000000</v>
      </c>
      <c r="D120" s="12">
        <v>3000000</v>
      </c>
      <c r="E120" s="12">
        <f t="shared" si="3"/>
        <v>0</v>
      </c>
      <c r="G120" s="11" t="s">
        <v>134</v>
      </c>
      <c r="H120" s="12">
        <v>3000000</v>
      </c>
      <c r="I120" s="71">
        <f t="shared" si="4"/>
        <v>0</v>
      </c>
      <c r="J120" s="75"/>
    </row>
    <row r="121" spans="1:10" s="13" customFormat="1" ht="21">
      <c r="A121" s="11" t="s">
        <v>135</v>
      </c>
      <c r="B121" s="12">
        <v>857273</v>
      </c>
      <c r="D121" s="12">
        <v>857273</v>
      </c>
      <c r="E121" s="12">
        <f t="shared" si="3"/>
        <v>0</v>
      </c>
      <c r="G121" s="11" t="s">
        <v>135</v>
      </c>
      <c r="H121" s="12">
        <v>857273</v>
      </c>
      <c r="I121" s="71">
        <f t="shared" si="4"/>
        <v>0</v>
      </c>
      <c r="J121" s="75"/>
    </row>
    <row r="122" spans="1:10" s="13" customFormat="1" ht="21">
      <c r="A122" s="11" t="s">
        <v>136</v>
      </c>
      <c r="B122" s="12">
        <v>19720828</v>
      </c>
      <c r="D122" s="12">
        <v>19720828</v>
      </c>
      <c r="E122" s="12">
        <f t="shared" si="3"/>
        <v>0</v>
      </c>
      <c r="G122" s="11" t="s">
        <v>136</v>
      </c>
      <c r="H122" s="12">
        <v>19720828</v>
      </c>
      <c r="I122" s="71">
        <f t="shared" si="4"/>
        <v>0</v>
      </c>
      <c r="J122" s="75"/>
    </row>
    <row r="123" spans="1:10" s="13" customFormat="1" ht="21">
      <c r="A123" s="11" t="s">
        <v>137</v>
      </c>
      <c r="B123" s="12">
        <v>8931920</v>
      </c>
      <c r="D123" s="12">
        <v>8931920</v>
      </c>
      <c r="E123" s="12">
        <f t="shared" si="3"/>
        <v>0</v>
      </c>
      <c r="G123" s="11" t="s">
        <v>137</v>
      </c>
      <c r="H123" s="12">
        <v>8931920</v>
      </c>
      <c r="I123" s="71">
        <f t="shared" si="4"/>
        <v>0</v>
      </c>
      <c r="J123" s="75"/>
    </row>
    <row r="124" spans="1:10" s="13" customFormat="1" ht="21">
      <c r="A124" s="11" t="s">
        <v>138</v>
      </c>
      <c r="B124" s="12">
        <v>500000</v>
      </c>
      <c r="D124" s="12">
        <v>500000</v>
      </c>
      <c r="E124" s="12">
        <f t="shared" si="3"/>
        <v>0</v>
      </c>
      <c r="G124" s="11" t="s">
        <v>138</v>
      </c>
      <c r="H124" s="12">
        <v>500000</v>
      </c>
      <c r="I124" s="71">
        <f t="shared" si="4"/>
        <v>0</v>
      </c>
      <c r="J124" s="75"/>
    </row>
    <row r="125" spans="1:10" s="13" customFormat="1" ht="21">
      <c r="A125" s="11" t="s">
        <v>139</v>
      </c>
      <c r="B125" s="12">
        <v>957273</v>
      </c>
      <c r="D125" s="12">
        <v>957273</v>
      </c>
      <c r="E125" s="12">
        <f t="shared" si="3"/>
        <v>0</v>
      </c>
      <c r="G125" s="11" t="s">
        <v>139</v>
      </c>
      <c r="H125" s="12">
        <v>957273</v>
      </c>
      <c r="I125" s="71">
        <f t="shared" si="4"/>
        <v>0</v>
      </c>
      <c r="J125" s="75"/>
    </row>
    <row r="126" spans="1:10" s="13" customFormat="1" ht="40.5">
      <c r="A126" s="11" t="s">
        <v>317</v>
      </c>
      <c r="B126" s="12">
        <v>100000</v>
      </c>
      <c r="D126" s="12">
        <v>100000</v>
      </c>
      <c r="E126" s="12">
        <f t="shared" si="3"/>
        <v>0</v>
      </c>
      <c r="G126" s="11" t="s">
        <v>140</v>
      </c>
      <c r="H126" s="12">
        <v>100000</v>
      </c>
      <c r="I126" s="71">
        <f t="shared" si="4"/>
        <v>0</v>
      </c>
      <c r="J126" s="75"/>
    </row>
    <row r="127" spans="1:10" s="13" customFormat="1" ht="21">
      <c r="A127" s="11" t="s">
        <v>141</v>
      </c>
      <c r="B127" s="12">
        <v>7176364</v>
      </c>
      <c r="D127" s="12">
        <v>7176364</v>
      </c>
      <c r="E127" s="12">
        <f t="shared" si="3"/>
        <v>0</v>
      </c>
      <c r="G127" s="11" t="s">
        <v>141</v>
      </c>
      <c r="H127" s="12">
        <v>7176364</v>
      </c>
      <c r="I127" s="71">
        <f t="shared" si="4"/>
        <v>0</v>
      </c>
      <c r="J127" s="75"/>
    </row>
    <row r="128" spans="1:10" s="13" customFormat="1" ht="40.5">
      <c r="A128" s="11" t="s">
        <v>142</v>
      </c>
      <c r="B128" s="12">
        <v>8681818</v>
      </c>
      <c r="D128" s="12">
        <v>8681818</v>
      </c>
      <c r="E128" s="12">
        <f t="shared" si="3"/>
        <v>0</v>
      </c>
      <c r="G128" s="11" t="s">
        <v>142</v>
      </c>
      <c r="H128" s="12">
        <v>8681818</v>
      </c>
      <c r="I128" s="71">
        <f t="shared" si="4"/>
        <v>0</v>
      </c>
      <c r="J128" s="75"/>
    </row>
    <row r="129" spans="1:10" s="13" customFormat="1" ht="40.5">
      <c r="A129" s="11" t="s">
        <v>143</v>
      </c>
      <c r="B129" s="12">
        <v>4590909</v>
      </c>
      <c r="D129" s="12">
        <v>4590909</v>
      </c>
      <c r="E129" s="12">
        <f t="shared" si="3"/>
        <v>0</v>
      </c>
      <c r="G129" s="11" t="s">
        <v>143</v>
      </c>
      <c r="H129" s="12">
        <v>4590909</v>
      </c>
      <c r="I129" s="71">
        <f t="shared" si="4"/>
        <v>0</v>
      </c>
      <c r="J129" s="75"/>
    </row>
    <row r="130" spans="1:10" s="13" customFormat="1" ht="40.5">
      <c r="A130" s="11" t="s">
        <v>144</v>
      </c>
      <c r="B130" s="12">
        <v>235000</v>
      </c>
      <c r="D130" s="12">
        <v>235000</v>
      </c>
      <c r="E130" s="12">
        <f t="shared" si="3"/>
        <v>0</v>
      </c>
      <c r="G130" s="11" t="s">
        <v>144</v>
      </c>
      <c r="H130" s="12">
        <v>235000</v>
      </c>
      <c r="I130" s="71">
        <f t="shared" si="4"/>
        <v>0</v>
      </c>
      <c r="J130" s="75"/>
    </row>
    <row r="131" spans="1:10" s="13" customFormat="1" ht="40.5">
      <c r="A131" s="11" t="s">
        <v>145</v>
      </c>
      <c r="B131" s="12">
        <v>61462624</v>
      </c>
      <c r="D131" s="12">
        <v>61462624</v>
      </c>
      <c r="E131" s="12">
        <f t="shared" si="3"/>
        <v>0</v>
      </c>
      <c r="G131" s="11" t="s">
        <v>145</v>
      </c>
      <c r="H131" s="12">
        <v>61462624</v>
      </c>
      <c r="I131" s="71">
        <f t="shared" si="4"/>
        <v>0</v>
      </c>
      <c r="J131" s="75"/>
    </row>
    <row r="132" spans="1:10" s="13" customFormat="1" ht="40.5">
      <c r="A132" s="11" t="s">
        <v>146</v>
      </c>
      <c r="B132" s="12">
        <v>31516705</v>
      </c>
      <c r="D132" s="12">
        <v>31516705</v>
      </c>
      <c r="E132" s="12">
        <f t="shared" si="3"/>
        <v>0</v>
      </c>
      <c r="G132" s="11" t="s">
        <v>146</v>
      </c>
      <c r="H132" s="12">
        <v>31516705</v>
      </c>
      <c r="I132" s="71">
        <f t="shared" si="4"/>
        <v>0</v>
      </c>
      <c r="J132" s="75"/>
    </row>
    <row r="133" spans="1:10" s="13" customFormat="1" ht="40.5">
      <c r="A133" s="11" t="s">
        <v>147</v>
      </c>
      <c r="B133" s="12">
        <v>15141903</v>
      </c>
      <c r="D133" s="12">
        <v>15141903</v>
      </c>
      <c r="E133" s="12">
        <f t="shared" si="3"/>
        <v>0</v>
      </c>
      <c r="G133" s="11" t="s">
        <v>147</v>
      </c>
      <c r="H133" s="12">
        <v>15141903</v>
      </c>
      <c r="I133" s="71">
        <f t="shared" si="4"/>
        <v>0</v>
      </c>
      <c r="J133" s="75"/>
    </row>
    <row r="134" spans="1:10" s="13" customFormat="1" ht="40.5">
      <c r="A134" s="11" t="s">
        <v>148</v>
      </c>
      <c r="B134" s="12">
        <v>285478378</v>
      </c>
      <c r="D134" s="12">
        <v>285478378</v>
      </c>
      <c r="E134" s="12">
        <f t="shared" si="3"/>
        <v>0</v>
      </c>
      <c r="G134" s="11" t="s">
        <v>148</v>
      </c>
      <c r="H134" s="12">
        <v>285478378</v>
      </c>
      <c r="I134" s="71">
        <f t="shared" si="4"/>
        <v>0</v>
      </c>
      <c r="J134" s="75"/>
    </row>
    <row r="135" spans="1:10" s="13" customFormat="1" ht="21">
      <c r="A135" s="11" t="s">
        <v>149</v>
      </c>
      <c r="B135" s="12">
        <v>3534391</v>
      </c>
      <c r="D135" s="12">
        <v>3534391</v>
      </c>
      <c r="E135" s="12">
        <f t="shared" si="3"/>
        <v>0</v>
      </c>
      <c r="G135" s="11" t="s">
        <v>149</v>
      </c>
      <c r="H135" s="12">
        <v>3534391</v>
      </c>
      <c r="I135" s="71">
        <f t="shared" si="4"/>
        <v>0</v>
      </c>
      <c r="J135" s="75"/>
    </row>
    <row r="136" spans="1:10" s="13" customFormat="1" ht="21">
      <c r="A136" s="11" t="s">
        <v>150</v>
      </c>
      <c r="B136" s="12">
        <v>147848506</v>
      </c>
      <c r="D136" s="12">
        <v>147848506</v>
      </c>
      <c r="E136" s="12">
        <f t="shared" si="3"/>
        <v>0</v>
      </c>
      <c r="G136" s="11" t="s">
        <v>150</v>
      </c>
      <c r="H136" s="12">
        <v>147848506</v>
      </c>
      <c r="I136" s="71">
        <f t="shared" si="4"/>
        <v>0</v>
      </c>
      <c r="J136" s="75"/>
    </row>
    <row r="137" spans="1:10" s="13" customFormat="1" ht="21">
      <c r="A137" s="11" t="s">
        <v>151</v>
      </c>
      <c r="B137" s="12">
        <v>857273</v>
      </c>
      <c r="D137" s="12">
        <v>857273</v>
      </c>
      <c r="E137" s="12">
        <f t="shared" si="3"/>
        <v>0</v>
      </c>
      <c r="G137" s="11" t="s">
        <v>151</v>
      </c>
      <c r="H137" s="12">
        <v>857273</v>
      </c>
      <c r="I137" s="71">
        <f t="shared" si="4"/>
        <v>0</v>
      </c>
      <c r="J137" s="75"/>
    </row>
    <row r="138" spans="1:10" s="13" customFormat="1" ht="21">
      <c r="A138" s="11" t="s">
        <v>152</v>
      </c>
      <c r="B138" s="12">
        <v>100000</v>
      </c>
      <c r="D138" s="12">
        <v>100000</v>
      </c>
      <c r="E138" s="12">
        <f t="shared" si="3"/>
        <v>0</v>
      </c>
      <c r="G138" s="11" t="s">
        <v>152</v>
      </c>
      <c r="H138" s="12">
        <v>100000</v>
      </c>
      <c r="I138" s="71">
        <f t="shared" si="4"/>
        <v>0</v>
      </c>
      <c r="J138" s="75"/>
    </row>
    <row r="139" spans="1:10" s="13" customFormat="1" ht="40.5">
      <c r="A139" s="11" t="s">
        <v>153</v>
      </c>
      <c r="B139" s="12">
        <v>100000</v>
      </c>
      <c r="D139" s="12">
        <v>100000</v>
      </c>
      <c r="E139" s="12">
        <f aca="true" t="shared" si="5" ref="E139:E204">B139-D139</f>
        <v>0</v>
      </c>
      <c r="G139" s="11" t="s">
        <v>153</v>
      </c>
      <c r="H139" s="12">
        <v>100000</v>
      </c>
      <c r="I139" s="71">
        <f t="shared" si="4"/>
        <v>0</v>
      </c>
      <c r="J139" s="75"/>
    </row>
    <row r="140" spans="1:10" s="13" customFormat="1" ht="21">
      <c r="A140" s="11" t="s">
        <v>154</v>
      </c>
      <c r="B140" s="12">
        <v>10009091</v>
      </c>
      <c r="D140" s="12">
        <v>10009091</v>
      </c>
      <c r="E140" s="12">
        <f t="shared" si="5"/>
        <v>0</v>
      </c>
      <c r="G140" s="11" t="s">
        <v>154</v>
      </c>
      <c r="H140" s="12">
        <v>10009091</v>
      </c>
      <c r="I140" s="71">
        <f t="shared" si="4"/>
        <v>0</v>
      </c>
      <c r="J140" s="75"/>
    </row>
    <row r="141" spans="1:10" s="13" customFormat="1" ht="21">
      <c r="A141" s="11" t="s">
        <v>155</v>
      </c>
      <c r="B141" s="12">
        <v>857270</v>
      </c>
      <c r="D141" s="12">
        <v>857270</v>
      </c>
      <c r="E141" s="12">
        <f t="shared" si="5"/>
        <v>0</v>
      </c>
      <c r="G141" s="11" t="s">
        <v>155</v>
      </c>
      <c r="H141" s="12">
        <v>857270</v>
      </c>
      <c r="I141" s="71">
        <f t="shared" si="4"/>
        <v>0</v>
      </c>
      <c r="J141" s="75"/>
    </row>
    <row r="142" spans="1:10" s="13" customFormat="1" ht="21">
      <c r="A142" s="11" t="s">
        <v>156</v>
      </c>
      <c r="B142" s="12">
        <v>20000</v>
      </c>
      <c r="D142" s="12">
        <v>20000</v>
      </c>
      <c r="E142" s="12">
        <f t="shared" si="5"/>
        <v>0</v>
      </c>
      <c r="G142" s="11" t="s">
        <v>156</v>
      </c>
      <c r="H142" s="12">
        <v>20000</v>
      </c>
      <c r="I142" s="71">
        <f t="shared" si="4"/>
        <v>0</v>
      </c>
      <c r="J142" s="75"/>
    </row>
    <row r="143" spans="1:10" s="13" customFormat="1" ht="40.5">
      <c r="A143" s="11" t="s">
        <v>157</v>
      </c>
      <c r="B143" s="12">
        <v>20000</v>
      </c>
      <c r="D143" s="12">
        <v>20000</v>
      </c>
      <c r="E143" s="12">
        <f t="shared" si="5"/>
        <v>0</v>
      </c>
      <c r="G143" s="11" t="s">
        <v>157</v>
      </c>
      <c r="H143" s="12">
        <v>20000</v>
      </c>
      <c r="I143" s="71">
        <f t="shared" si="4"/>
        <v>0</v>
      </c>
      <c r="J143" s="75"/>
    </row>
    <row r="144" spans="1:10" s="13" customFormat="1" ht="21">
      <c r="A144" s="11" t="s">
        <v>158</v>
      </c>
      <c r="B144" s="12">
        <v>175624</v>
      </c>
      <c r="D144" s="12">
        <v>175624</v>
      </c>
      <c r="E144" s="12">
        <f t="shared" si="5"/>
        <v>0</v>
      </c>
      <c r="G144" s="11" t="s">
        <v>158</v>
      </c>
      <c r="H144" s="12">
        <v>175624</v>
      </c>
      <c r="I144" s="71">
        <f t="shared" si="4"/>
        <v>0</v>
      </c>
      <c r="J144" s="75"/>
    </row>
    <row r="145" spans="1:10" s="13" customFormat="1" ht="21">
      <c r="A145" s="11" t="s">
        <v>159</v>
      </c>
      <c r="B145" s="12">
        <v>44306190</v>
      </c>
      <c r="D145" s="12">
        <v>44306190</v>
      </c>
      <c r="E145" s="12">
        <f t="shared" si="5"/>
        <v>0</v>
      </c>
      <c r="G145" s="11" t="s">
        <v>159</v>
      </c>
      <c r="H145" s="12">
        <v>44306190</v>
      </c>
      <c r="I145" s="71">
        <f t="shared" si="4"/>
        <v>0</v>
      </c>
      <c r="J145" s="75"/>
    </row>
    <row r="146" spans="1:10" s="13" customFormat="1" ht="21">
      <c r="A146" s="11" t="s">
        <v>160</v>
      </c>
      <c r="B146" s="12">
        <v>957273</v>
      </c>
      <c r="D146" s="12">
        <v>957273</v>
      </c>
      <c r="E146" s="12">
        <f t="shared" si="5"/>
        <v>0</v>
      </c>
      <c r="G146" s="11" t="s">
        <v>160</v>
      </c>
      <c r="H146" s="12">
        <v>957273</v>
      </c>
      <c r="I146" s="71">
        <f t="shared" si="4"/>
        <v>0</v>
      </c>
      <c r="J146" s="75"/>
    </row>
    <row r="147" spans="1:10" s="13" customFormat="1" ht="21">
      <c r="A147" s="11" t="s">
        <v>161</v>
      </c>
      <c r="B147" s="12">
        <v>230015140</v>
      </c>
      <c r="D147" s="12">
        <v>230015140</v>
      </c>
      <c r="E147" s="12">
        <f t="shared" si="5"/>
        <v>0</v>
      </c>
      <c r="G147" s="11" t="s">
        <v>161</v>
      </c>
      <c r="H147" s="12">
        <v>230015140</v>
      </c>
      <c r="I147" s="71">
        <f aca="true" t="shared" si="6" ref="I147:I189">D147-H147</f>
        <v>0</v>
      </c>
      <c r="J147" s="75"/>
    </row>
    <row r="148" spans="1:10" s="13" customFormat="1" ht="21">
      <c r="A148" s="11" t="s">
        <v>162</v>
      </c>
      <c r="B148" s="12">
        <v>135905664</v>
      </c>
      <c r="D148" s="12">
        <v>135905664</v>
      </c>
      <c r="E148" s="12">
        <f t="shared" si="5"/>
        <v>0</v>
      </c>
      <c r="G148" s="11" t="s">
        <v>162</v>
      </c>
      <c r="H148" s="12">
        <v>135905664</v>
      </c>
      <c r="I148" s="71">
        <f t="shared" si="6"/>
        <v>0</v>
      </c>
      <c r="J148" s="75"/>
    </row>
    <row r="149" spans="1:10" s="13" customFormat="1" ht="21">
      <c r="A149" s="11" t="s">
        <v>163</v>
      </c>
      <c r="B149" s="12">
        <v>100000</v>
      </c>
      <c r="D149" s="12">
        <v>100000</v>
      </c>
      <c r="E149" s="12">
        <f t="shared" si="5"/>
        <v>0</v>
      </c>
      <c r="G149" s="11" t="s">
        <v>163</v>
      </c>
      <c r="H149" s="12">
        <v>100000</v>
      </c>
      <c r="I149" s="71">
        <f t="shared" si="6"/>
        <v>0</v>
      </c>
      <c r="J149" s="75"/>
    </row>
    <row r="150" spans="1:10" s="13" customFormat="1" ht="21">
      <c r="A150" s="11" t="s">
        <v>164</v>
      </c>
      <c r="B150" s="12">
        <v>100000</v>
      </c>
      <c r="D150" s="12">
        <v>100000</v>
      </c>
      <c r="E150" s="12">
        <f t="shared" si="5"/>
        <v>0</v>
      </c>
      <c r="G150" s="11" t="s">
        <v>164</v>
      </c>
      <c r="H150" s="12">
        <v>100000</v>
      </c>
      <c r="I150" s="71">
        <f t="shared" si="6"/>
        <v>0</v>
      </c>
      <c r="J150" s="75"/>
    </row>
    <row r="151" spans="1:10" s="13" customFormat="1" ht="21">
      <c r="A151" s="11" t="s">
        <v>165</v>
      </c>
      <c r="B151" s="12">
        <v>857273</v>
      </c>
      <c r="D151" s="12">
        <v>857273</v>
      </c>
      <c r="E151" s="12">
        <f t="shared" si="5"/>
        <v>0</v>
      </c>
      <c r="G151" s="11" t="s">
        <v>165</v>
      </c>
      <c r="H151" s="12">
        <v>857273</v>
      </c>
      <c r="I151" s="71">
        <f t="shared" si="6"/>
        <v>0</v>
      </c>
      <c r="J151" s="75"/>
    </row>
    <row r="152" spans="1:10" s="13" customFormat="1" ht="21">
      <c r="A152" s="11" t="s">
        <v>166</v>
      </c>
      <c r="B152" s="12">
        <v>460000</v>
      </c>
      <c r="D152" s="12">
        <v>460000</v>
      </c>
      <c r="E152" s="12">
        <f t="shared" si="5"/>
        <v>0</v>
      </c>
      <c r="G152" s="11" t="s">
        <v>166</v>
      </c>
      <c r="H152" s="12">
        <v>460000</v>
      </c>
      <c r="I152" s="71">
        <f t="shared" si="6"/>
        <v>0</v>
      </c>
      <c r="J152" s="75"/>
    </row>
    <row r="153" spans="1:10" s="13" customFormat="1" ht="21">
      <c r="A153" s="11" t="s">
        <v>167</v>
      </c>
      <c r="B153" s="12">
        <v>1296023</v>
      </c>
      <c r="D153" s="12">
        <v>1296023</v>
      </c>
      <c r="E153" s="12">
        <f t="shared" si="5"/>
        <v>0</v>
      </c>
      <c r="G153" s="11" t="s">
        <v>167</v>
      </c>
      <c r="H153" s="12">
        <v>1296023</v>
      </c>
      <c r="I153" s="71">
        <f t="shared" si="6"/>
        <v>0</v>
      </c>
      <c r="J153" s="75"/>
    </row>
    <row r="154" spans="1:10" s="13" customFormat="1" ht="21">
      <c r="A154" s="11" t="s">
        <v>168</v>
      </c>
      <c r="B154" s="12">
        <v>997664</v>
      </c>
      <c r="D154" s="12">
        <v>997664</v>
      </c>
      <c r="E154" s="12">
        <f t="shared" si="5"/>
        <v>0</v>
      </c>
      <c r="G154" s="11" t="s">
        <v>168</v>
      </c>
      <c r="H154" s="12">
        <v>997664</v>
      </c>
      <c r="I154" s="71">
        <f t="shared" si="6"/>
        <v>0</v>
      </c>
      <c r="J154" s="75"/>
    </row>
    <row r="155" spans="1:10" s="13" customFormat="1" ht="40.5">
      <c r="A155" s="11" t="s">
        <v>169</v>
      </c>
      <c r="B155" s="12">
        <v>10050000</v>
      </c>
      <c r="D155" s="12">
        <v>10050000</v>
      </c>
      <c r="E155" s="12">
        <f t="shared" si="5"/>
        <v>0</v>
      </c>
      <c r="G155" s="11" t="s">
        <v>169</v>
      </c>
      <c r="H155" s="12">
        <v>10050000</v>
      </c>
      <c r="I155" s="71">
        <f t="shared" si="6"/>
        <v>0</v>
      </c>
      <c r="J155" s="75"/>
    </row>
    <row r="156" spans="1:10" s="13" customFormat="1" ht="21">
      <c r="A156" s="11" t="s">
        <v>170</v>
      </c>
      <c r="B156" s="12">
        <v>3050000</v>
      </c>
      <c r="D156" s="12">
        <v>3050000</v>
      </c>
      <c r="E156" s="12">
        <f t="shared" si="5"/>
        <v>0</v>
      </c>
      <c r="G156" s="11" t="s">
        <v>170</v>
      </c>
      <c r="H156" s="12">
        <v>3050000</v>
      </c>
      <c r="I156" s="71">
        <f t="shared" si="6"/>
        <v>0</v>
      </c>
      <c r="J156" s="75"/>
    </row>
    <row r="157" spans="1:10" s="13" customFormat="1" ht="21">
      <c r="A157" s="11" t="s">
        <v>171</v>
      </c>
      <c r="B157" s="12">
        <v>1472728</v>
      </c>
      <c r="D157" s="12">
        <v>1472728</v>
      </c>
      <c r="E157" s="12">
        <f t="shared" si="5"/>
        <v>0</v>
      </c>
      <c r="G157" s="11" t="s">
        <v>171</v>
      </c>
      <c r="H157" s="12">
        <v>1472728</v>
      </c>
      <c r="I157" s="71">
        <f t="shared" si="6"/>
        <v>0</v>
      </c>
      <c r="J157" s="75"/>
    </row>
    <row r="158" spans="1:10" s="8" customFormat="1" ht="25.5">
      <c r="A158" s="9" t="s">
        <v>2</v>
      </c>
      <c r="B158" s="27">
        <v>696634303</v>
      </c>
      <c r="D158" s="27">
        <v>550569834</v>
      </c>
      <c r="E158" s="27">
        <f>D158-B158</f>
        <v>-146064469</v>
      </c>
      <c r="G158" s="9" t="s">
        <v>2</v>
      </c>
      <c r="H158" s="27">
        <f>SUM(H159:H178)</f>
        <v>550569834</v>
      </c>
      <c r="I158" s="71">
        <f t="shared" si="6"/>
        <v>0</v>
      </c>
      <c r="J158" s="75"/>
    </row>
    <row r="159" spans="1:11" s="32" customFormat="1" ht="21">
      <c r="A159" s="33" t="s">
        <v>172</v>
      </c>
      <c r="B159" s="34">
        <v>2000000</v>
      </c>
      <c r="C159" s="35"/>
      <c r="D159" s="34">
        <v>2000000</v>
      </c>
      <c r="E159" s="34">
        <f t="shared" si="5"/>
        <v>0</v>
      </c>
      <c r="F159" s="35"/>
      <c r="G159" s="33" t="s">
        <v>172</v>
      </c>
      <c r="H159" s="34">
        <v>2000000</v>
      </c>
      <c r="I159" s="71">
        <f t="shared" si="6"/>
        <v>0</v>
      </c>
      <c r="J159" s="75"/>
      <c r="K159" s="35"/>
    </row>
    <row r="160" spans="1:11" s="32" customFormat="1" ht="21">
      <c r="A160" s="33" t="s">
        <v>173</v>
      </c>
      <c r="B160" s="34">
        <v>1000000</v>
      </c>
      <c r="C160" s="35"/>
      <c r="D160" s="34">
        <v>1000000</v>
      </c>
      <c r="E160" s="34">
        <f t="shared" si="5"/>
        <v>0</v>
      </c>
      <c r="F160" s="35"/>
      <c r="G160" s="33" t="s">
        <v>173</v>
      </c>
      <c r="H160" s="34">
        <v>1000000</v>
      </c>
      <c r="I160" s="71">
        <f t="shared" si="6"/>
        <v>0</v>
      </c>
      <c r="J160" s="75"/>
      <c r="K160" s="35"/>
    </row>
    <row r="161" spans="1:11" s="32" customFormat="1" ht="21">
      <c r="A161" s="33" t="s">
        <v>174</v>
      </c>
      <c r="B161" s="34">
        <v>13000000</v>
      </c>
      <c r="C161" s="35"/>
      <c r="D161" s="34">
        <v>13000000</v>
      </c>
      <c r="E161" s="34">
        <f t="shared" si="5"/>
        <v>0</v>
      </c>
      <c r="F161" s="35"/>
      <c r="G161" s="33" t="s">
        <v>174</v>
      </c>
      <c r="H161" s="34">
        <v>13000000</v>
      </c>
      <c r="I161" s="71">
        <f t="shared" si="6"/>
        <v>0</v>
      </c>
      <c r="J161" s="75"/>
      <c r="K161" s="35"/>
    </row>
    <row r="162" spans="1:11" s="32" customFormat="1" ht="21">
      <c r="A162" s="33" t="s">
        <v>175</v>
      </c>
      <c r="B162" s="34">
        <v>1000000</v>
      </c>
      <c r="C162" s="35"/>
      <c r="D162" s="34">
        <v>1000000</v>
      </c>
      <c r="E162" s="34">
        <f t="shared" si="5"/>
        <v>0</v>
      </c>
      <c r="F162" s="35"/>
      <c r="G162" s="33" t="s">
        <v>175</v>
      </c>
      <c r="H162" s="34">
        <v>1000000</v>
      </c>
      <c r="I162" s="71">
        <f t="shared" si="6"/>
        <v>0</v>
      </c>
      <c r="J162" s="75"/>
      <c r="K162" s="35"/>
    </row>
    <row r="163" spans="1:11" s="32" customFormat="1" ht="21">
      <c r="A163" s="33" t="s">
        <v>176</v>
      </c>
      <c r="B163" s="34">
        <v>500000</v>
      </c>
      <c r="C163" s="35"/>
      <c r="D163" s="34">
        <v>500000</v>
      </c>
      <c r="E163" s="34">
        <f t="shared" si="5"/>
        <v>0</v>
      </c>
      <c r="F163" s="35"/>
      <c r="G163" s="33" t="s">
        <v>176</v>
      </c>
      <c r="H163" s="34">
        <v>500000</v>
      </c>
      <c r="I163" s="71">
        <f t="shared" si="6"/>
        <v>0</v>
      </c>
      <c r="J163" s="75"/>
      <c r="K163" s="35"/>
    </row>
    <row r="164" spans="1:11" s="32" customFormat="1" ht="40.5">
      <c r="A164" s="33" t="s">
        <v>177</v>
      </c>
      <c r="B164" s="34">
        <v>2000000</v>
      </c>
      <c r="C164" s="35"/>
      <c r="D164" s="34">
        <v>2000000</v>
      </c>
      <c r="E164" s="34">
        <f t="shared" si="5"/>
        <v>0</v>
      </c>
      <c r="F164" s="35"/>
      <c r="G164" s="33" t="s">
        <v>177</v>
      </c>
      <c r="H164" s="34">
        <v>2000000</v>
      </c>
      <c r="I164" s="71">
        <f t="shared" si="6"/>
        <v>0</v>
      </c>
      <c r="J164" s="75"/>
      <c r="K164" s="35"/>
    </row>
    <row r="165" spans="1:10" s="13" customFormat="1" ht="21">
      <c r="A165" s="33" t="s">
        <v>178</v>
      </c>
      <c r="B165" s="34">
        <v>121080252</v>
      </c>
      <c r="C165" s="35"/>
      <c r="D165" s="34">
        <v>110430252</v>
      </c>
      <c r="E165" s="34">
        <f t="shared" si="5"/>
        <v>10650000</v>
      </c>
      <c r="F165" s="35"/>
      <c r="G165" s="33" t="s">
        <v>178</v>
      </c>
      <c r="H165" s="63">
        <v>110430252</v>
      </c>
      <c r="I165" s="71">
        <f t="shared" si="6"/>
        <v>0</v>
      </c>
      <c r="J165" s="75"/>
    </row>
    <row r="166" spans="1:10" s="13" customFormat="1" ht="21">
      <c r="A166" s="11" t="s">
        <v>179</v>
      </c>
      <c r="B166" s="12">
        <v>58316506</v>
      </c>
      <c r="D166" s="12">
        <v>58316506</v>
      </c>
      <c r="E166" s="12">
        <f t="shared" si="5"/>
        <v>0</v>
      </c>
      <c r="G166" s="11" t="s">
        <v>179</v>
      </c>
      <c r="H166" s="12">
        <v>58316506</v>
      </c>
      <c r="I166" s="71">
        <f t="shared" si="6"/>
        <v>0</v>
      </c>
      <c r="J166" s="75"/>
    </row>
    <row r="167" spans="1:10" s="13" customFormat="1" ht="21">
      <c r="A167" s="11" t="s">
        <v>180</v>
      </c>
      <c r="B167" s="12">
        <v>240083000</v>
      </c>
      <c r="D167" s="12">
        <v>104668531</v>
      </c>
      <c r="E167" s="12">
        <f t="shared" si="5"/>
        <v>135414469</v>
      </c>
      <c r="G167" s="11" t="s">
        <v>180</v>
      </c>
      <c r="H167" s="53">
        <v>104668531</v>
      </c>
      <c r="I167" s="71">
        <f t="shared" si="6"/>
        <v>0</v>
      </c>
      <c r="J167" s="75"/>
    </row>
    <row r="168" spans="1:10" s="13" customFormat="1" ht="40.5">
      <c r="A168" s="11" t="s">
        <v>181</v>
      </c>
      <c r="B168" s="12">
        <v>14000000</v>
      </c>
      <c r="D168" s="12">
        <v>14000000</v>
      </c>
      <c r="E168" s="12">
        <f t="shared" si="5"/>
        <v>0</v>
      </c>
      <c r="G168" s="11" t="s">
        <v>181</v>
      </c>
      <c r="H168" s="12">
        <v>14000000</v>
      </c>
      <c r="I168" s="71">
        <f t="shared" si="6"/>
        <v>0</v>
      </c>
      <c r="J168" s="75"/>
    </row>
    <row r="169" spans="1:10" s="13" customFormat="1" ht="21">
      <c r="A169" s="11" t="s">
        <v>182</v>
      </c>
      <c r="B169" s="12">
        <v>14000000</v>
      </c>
      <c r="D169" s="12">
        <v>14000000</v>
      </c>
      <c r="E169" s="12">
        <f t="shared" si="5"/>
        <v>0</v>
      </c>
      <c r="G169" s="11" t="s">
        <v>182</v>
      </c>
      <c r="H169" s="12">
        <v>14000000</v>
      </c>
      <c r="I169" s="71">
        <f t="shared" si="6"/>
        <v>0</v>
      </c>
      <c r="J169" s="75"/>
    </row>
    <row r="170" spans="1:10" s="13" customFormat="1" ht="40.5">
      <c r="A170" s="11" t="s">
        <v>183</v>
      </c>
      <c r="B170" s="12">
        <v>1000000</v>
      </c>
      <c r="D170" s="12">
        <v>1000000</v>
      </c>
      <c r="E170" s="12">
        <f t="shared" si="5"/>
        <v>0</v>
      </c>
      <c r="G170" s="11" t="s">
        <v>183</v>
      </c>
      <c r="H170" s="12">
        <v>1000000</v>
      </c>
      <c r="I170" s="71">
        <f t="shared" si="6"/>
        <v>0</v>
      </c>
      <c r="J170" s="75"/>
    </row>
    <row r="171" spans="1:10" s="13" customFormat="1" ht="21">
      <c r="A171" s="11" t="s">
        <v>184</v>
      </c>
      <c r="B171" s="12">
        <v>51354545</v>
      </c>
      <c r="D171" s="12">
        <v>51354545</v>
      </c>
      <c r="E171" s="12">
        <f t="shared" si="5"/>
        <v>0</v>
      </c>
      <c r="G171" s="11" t="s">
        <v>184</v>
      </c>
      <c r="H171" s="12">
        <v>51354545</v>
      </c>
      <c r="I171" s="71">
        <f t="shared" si="6"/>
        <v>0</v>
      </c>
      <c r="J171" s="75"/>
    </row>
    <row r="172" spans="1:10" s="13" customFormat="1" ht="40.5">
      <c r="A172" s="11" t="s">
        <v>185</v>
      </c>
      <c r="B172" s="12">
        <v>3090909</v>
      </c>
      <c r="D172" s="12">
        <v>3090909</v>
      </c>
      <c r="E172" s="12">
        <f t="shared" si="5"/>
        <v>0</v>
      </c>
      <c r="G172" s="11" t="s">
        <v>185</v>
      </c>
      <c r="H172" s="12">
        <v>3090909</v>
      </c>
      <c r="I172" s="71">
        <f t="shared" si="6"/>
        <v>0</v>
      </c>
      <c r="J172" s="75"/>
    </row>
    <row r="173" spans="1:10" s="13" customFormat="1" ht="40.5">
      <c r="A173" s="11" t="s">
        <v>186</v>
      </c>
      <c r="B173" s="12">
        <v>3090909</v>
      </c>
      <c r="D173" s="12">
        <v>3090909</v>
      </c>
      <c r="E173" s="12">
        <f t="shared" si="5"/>
        <v>0</v>
      </c>
      <c r="G173" s="11" t="s">
        <v>186</v>
      </c>
      <c r="H173" s="12">
        <v>3090909</v>
      </c>
      <c r="I173" s="71">
        <f t="shared" si="6"/>
        <v>0</v>
      </c>
      <c r="J173" s="75"/>
    </row>
    <row r="174" spans="1:10" s="13" customFormat="1" ht="21">
      <c r="A174" s="11" t="s">
        <v>187</v>
      </c>
      <c r="B174" s="12">
        <v>99000000</v>
      </c>
      <c r="D174" s="12">
        <v>99000000</v>
      </c>
      <c r="E174" s="12">
        <f t="shared" si="5"/>
        <v>0</v>
      </c>
      <c r="G174" s="11" t="s">
        <v>187</v>
      </c>
      <c r="H174" s="12">
        <v>99000000</v>
      </c>
      <c r="I174" s="71">
        <f t="shared" si="6"/>
        <v>0</v>
      </c>
      <c r="J174" s="75"/>
    </row>
    <row r="175" spans="1:10" s="13" customFormat="1" ht="21">
      <c r="A175" s="11" t="s">
        <v>188</v>
      </c>
      <c r="B175" s="12">
        <v>65000000</v>
      </c>
      <c r="D175" s="12">
        <v>65000000</v>
      </c>
      <c r="E175" s="12">
        <f t="shared" si="5"/>
        <v>0</v>
      </c>
      <c r="G175" s="11" t="s">
        <v>188</v>
      </c>
      <c r="H175" s="12">
        <v>65000000</v>
      </c>
      <c r="I175" s="71">
        <f t="shared" si="6"/>
        <v>0</v>
      </c>
      <c r="J175" s="75"/>
    </row>
    <row r="176" spans="1:10" s="13" customFormat="1" ht="40.5">
      <c r="A176" s="11" t="s">
        <v>189</v>
      </c>
      <c r="B176" s="12">
        <v>818182</v>
      </c>
      <c r="D176" s="12">
        <v>818182</v>
      </c>
      <c r="E176" s="12">
        <f t="shared" si="5"/>
        <v>0</v>
      </c>
      <c r="G176" s="11" t="s">
        <v>189</v>
      </c>
      <c r="H176" s="12">
        <v>818182</v>
      </c>
      <c r="I176" s="71">
        <f t="shared" si="6"/>
        <v>0</v>
      </c>
      <c r="J176" s="75"/>
    </row>
    <row r="177" spans="1:10" s="13" customFormat="1" ht="21">
      <c r="A177" s="11" t="s">
        <v>190</v>
      </c>
      <c r="B177" s="12">
        <v>3300000</v>
      </c>
      <c r="D177" s="12">
        <v>3300000</v>
      </c>
      <c r="E177" s="12">
        <f t="shared" si="5"/>
        <v>0</v>
      </c>
      <c r="G177" s="11" t="s">
        <v>190</v>
      </c>
      <c r="H177" s="12">
        <v>3300000</v>
      </c>
      <c r="I177" s="71">
        <f t="shared" si="6"/>
        <v>0</v>
      </c>
      <c r="J177" s="75"/>
    </row>
    <row r="178" spans="1:10" s="13" customFormat="1" ht="21">
      <c r="A178" s="11" t="s">
        <v>191</v>
      </c>
      <c r="B178" s="12">
        <v>3000000</v>
      </c>
      <c r="D178" s="12">
        <v>3000000</v>
      </c>
      <c r="E178" s="12">
        <f t="shared" si="5"/>
        <v>0</v>
      </c>
      <c r="G178" s="11" t="s">
        <v>191</v>
      </c>
      <c r="H178" s="12">
        <v>3000000</v>
      </c>
      <c r="I178" s="71">
        <f t="shared" si="6"/>
        <v>0</v>
      </c>
      <c r="J178" s="75"/>
    </row>
    <row r="179" spans="1:10" s="8" customFormat="1" ht="25.5">
      <c r="A179" s="9" t="s">
        <v>8</v>
      </c>
      <c r="B179" s="27">
        <v>48158515</v>
      </c>
      <c r="D179" s="27">
        <v>48158515</v>
      </c>
      <c r="E179" s="27">
        <f t="shared" si="5"/>
        <v>0</v>
      </c>
      <c r="G179" s="9" t="s">
        <v>8</v>
      </c>
      <c r="H179" s="27">
        <v>48158515</v>
      </c>
      <c r="I179" s="71">
        <f t="shared" si="6"/>
        <v>0</v>
      </c>
      <c r="J179" s="75"/>
    </row>
    <row r="180" spans="1:10" s="13" customFormat="1" ht="21">
      <c r="A180" s="11" t="s">
        <v>192</v>
      </c>
      <c r="B180" s="12">
        <v>1636364</v>
      </c>
      <c r="D180" s="12">
        <v>1636364</v>
      </c>
      <c r="E180" s="12">
        <f t="shared" si="5"/>
        <v>0</v>
      </c>
      <c r="G180" s="11" t="s">
        <v>192</v>
      </c>
      <c r="H180" s="12">
        <v>1636364</v>
      </c>
      <c r="I180" s="71">
        <f t="shared" si="6"/>
        <v>0</v>
      </c>
      <c r="J180" s="75"/>
    </row>
    <row r="181" spans="1:10" s="13" customFormat="1" ht="21">
      <c r="A181" s="11" t="s">
        <v>193</v>
      </c>
      <c r="B181" s="12">
        <v>9840000</v>
      </c>
      <c r="D181" s="12">
        <v>9840000</v>
      </c>
      <c r="E181" s="12">
        <f t="shared" si="5"/>
        <v>0</v>
      </c>
      <c r="G181" s="11" t="s">
        <v>193</v>
      </c>
      <c r="H181" s="12">
        <v>9840000</v>
      </c>
      <c r="I181" s="71">
        <f t="shared" si="6"/>
        <v>0</v>
      </c>
      <c r="J181" s="75"/>
    </row>
    <row r="182" spans="1:10" s="13" customFormat="1" ht="21">
      <c r="A182" s="11" t="s">
        <v>194</v>
      </c>
      <c r="B182" s="12">
        <v>10114515</v>
      </c>
      <c r="D182" s="12">
        <v>10114515</v>
      </c>
      <c r="E182" s="12">
        <f t="shared" si="5"/>
        <v>0</v>
      </c>
      <c r="G182" s="11" t="s">
        <v>194</v>
      </c>
      <c r="H182" s="12">
        <v>10114515</v>
      </c>
      <c r="I182" s="71">
        <f t="shared" si="6"/>
        <v>0</v>
      </c>
      <c r="J182" s="75"/>
    </row>
    <row r="183" spans="1:10" s="13" customFormat="1" ht="21">
      <c r="A183" s="11" t="s">
        <v>195</v>
      </c>
      <c r="B183" s="12">
        <v>15667636</v>
      </c>
      <c r="D183" s="12">
        <v>15667636</v>
      </c>
      <c r="E183" s="12">
        <f t="shared" si="5"/>
        <v>0</v>
      </c>
      <c r="G183" s="11" t="s">
        <v>195</v>
      </c>
      <c r="H183" s="12">
        <v>15667636</v>
      </c>
      <c r="I183" s="71">
        <f t="shared" si="6"/>
        <v>0</v>
      </c>
      <c r="J183" s="75"/>
    </row>
    <row r="184" spans="1:10" s="13" customFormat="1" ht="21">
      <c r="A184" s="11" t="s">
        <v>196</v>
      </c>
      <c r="B184" s="12">
        <v>5000000</v>
      </c>
      <c r="D184" s="12">
        <v>5000000</v>
      </c>
      <c r="E184" s="12">
        <f t="shared" si="5"/>
        <v>0</v>
      </c>
      <c r="G184" s="11" t="s">
        <v>196</v>
      </c>
      <c r="H184" s="12">
        <v>5000000</v>
      </c>
      <c r="I184" s="71">
        <f t="shared" si="6"/>
        <v>0</v>
      </c>
      <c r="J184" s="75"/>
    </row>
    <row r="185" spans="1:10" s="13" customFormat="1" ht="40.5">
      <c r="A185" s="11" t="s">
        <v>197</v>
      </c>
      <c r="B185" s="12">
        <v>100000</v>
      </c>
      <c r="D185" s="12">
        <v>100000</v>
      </c>
      <c r="E185" s="12">
        <f t="shared" si="5"/>
        <v>0</v>
      </c>
      <c r="G185" s="11" t="s">
        <v>197</v>
      </c>
      <c r="H185" s="12">
        <v>100000</v>
      </c>
      <c r="I185" s="71">
        <f t="shared" si="6"/>
        <v>0</v>
      </c>
      <c r="J185" s="75"/>
    </row>
    <row r="186" spans="1:10" s="13" customFormat="1" ht="21">
      <c r="A186" s="11" t="s">
        <v>198</v>
      </c>
      <c r="B186" s="12">
        <v>2800000</v>
      </c>
      <c r="D186" s="12">
        <v>2800000</v>
      </c>
      <c r="E186" s="12">
        <f t="shared" si="5"/>
        <v>0</v>
      </c>
      <c r="G186" s="11" t="s">
        <v>198</v>
      </c>
      <c r="H186" s="12">
        <v>2800000</v>
      </c>
      <c r="I186" s="71">
        <f t="shared" si="6"/>
        <v>0</v>
      </c>
      <c r="J186" s="75"/>
    </row>
    <row r="187" spans="1:10" s="13" customFormat="1" ht="40.5">
      <c r="A187" s="11" t="s">
        <v>199</v>
      </c>
      <c r="B187" s="12">
        <v>3000000</v>
      </c>
      <c r="D187" s="12">
        <v>3000000</v>
      </c>
      <c r="E187" s="12">
        <f t="shared" si="5"/>
        <v>0</v>
      </c>
      <c r="G187" s="11" t="s">
        <v>199</v>
      </c>
      <c r="H187" s="12">
        <v>3000000</v>
      </c>
      <c r="I187" s="71">
        <f t="shared" si="6"/>
        <v>0</v>
      </c>
      <c r="J187" s="75"/>
    </row>
    <row r="188" spans="1:10" s="8" customFormat="1" ht="25.5">
      <c r="A188" s="9" t="s">
        <v>9</v>
      </c>
      <c r="B188" s="27">
        <v>49840091</v>
      </c>
      <c r="D188" s="27">
        <v>49840091</v>
      </c>
      <c r="E188" s="27">
        <f t="shared" si="5"/>
        <v>0</v>
      </c>
      <c r="G188" s="31" t="s">
        <v>403</v>
      </c>
      <c r="H188" s="27">
        <v>12272727</v>
      </c>
      <c r="I188" s="71">
        <f t="shared" si="6"/>
        <v>37567364</v>
      </c>
      <c r="J188" s="75"/>
    </row>
    <row r="189" spans="1:10" s="13" customFormat="1" ht="21">
      <c r="A189" s="11" t="s">
        <v>200</v>
      </c>
      <c r="B189" s="12">
        <v>12272727</v>
      </c>
      <c r="D189" s="12">
        <v>12272727</v>
      </c>
      <c r="E189" s="12">
        <f t="shared" si="5"/>
        <v>0</v>
      </c>
      <c r="G189" s="42" t="s">
        <v>200</v>
      </c>
      <c r="H189" s="43">
        <v>12272727</v>
      </c>
      <c r="I189" s="71">
        <f t="shared" si="6"/>
        <v>0</v>
      </c>
      <c r="J189" s="75"/>
    </row>
    <row r="190" spans="1:10" s="13" customFormat="1" ht="21">
      <c r="A190" s="11"/>
      <c r="B190" s="12"/>
      <c r="D190" s="12"/>
      <c r="E190" s="12"/>
      <c r="I190" s="59"/>
      <c r="J190" s="52"/>
    </row>
    <row r="191" spans="1:10" s="13" customFormat="1" ht="25.5">
      <c r="A191" s="11"/>
      <c r="B191" s="12"/>
      <c r="D191" s="12"/>
      <c r="E191" s="12"/>
      <c r="G191" s="31" t="s">
        <v>404</v>
      </c>
      <c r="H191" s="28">
        <f>SUM(H192:H196)</f>
        <v>37567364</v>
      </c>
      <c r="I191" s="59"/>
      <c r="J191" s="52"/>
    </row>
    <row r="192" spans="1:10" s="13" customFormat="1" ht="21">
      <c r="A192" s="11" t="s">
        <v>201</v>
      </c>
      <c r="B192" s="12">
        <v>36636364</v>
      </c>
      <c r="D192" s="12">
        <v>36636364</v>
      </c>
      <c r="E192" s="12">
        <f t="shared" si="5"/>
        <v>0</v>
      </c>
      <c r="G192" s="11" t="s">
        <v>405</v>
      </c>
      <c r="H192" s="12">
        <v>36636364</v>
      </c>
      <c r="I192" s="72" t="e">
        <f>D192-#REF!</f>
        <v>#REF!</v>
      </c>
      <c r="J192" s="75"/>
    </row>
    <row r="193" spans="1:10" s="13" customFormat="1" ht="40.5">
      <c r="A193" s="11" t="s">
        <v>202</v>
      </c>
      <c r="B193" s="12">
        <v>250000</v>
      </c>
      <c r="D193" s="12">
        <v>250000</v>
      </c>
      <c r="E193" s="12">
        <f t="shared" si="5"/>
        <v>0</v>
      </c>
      <c r="G193" s="11" t="s">
        <v>406</v>
      </c>
      <c r="H193" s="12">
        <v>250000</v>
      </c>
      <c r="I193" s="72" t="e">
        <f>D193-#REF!</f>
        <v>#REF!</v>
      </c>
      <c r="J193" s="75"/>
    </row>
    <row r="194" spans="1:10" s="13" customFormat="1" ht="40.5">
      <c r="A194" s="11" t="s">
        <v>203</v>
      </c>
      <c r="B194" s="12">
        <v>250000</v>
      </c>
      <c r="D194" s="12">
        <v>250000</v>
      </c>
      <c r="E194" s="12">
        <f t="shared" si="5"/>
        <v>0</v>
      </c>
      <c r="G194" s="11" t="s">
        <v>407</v>
      </c>
      <c r="H194" s="12">
        <v>250000</v>
      </c>
      <c r="I194" s="72" t="e">
        <f>D194-#REF!</f>
        <v>#REF!</v>
      </c>
      <c r="J194" s="75"/>
    </row>
    <row r="195" spans="1:10" s="13" customFormat="1" ht="21">
      <c r="A195" s="11" t="s">
        <v>204</v>
      </c>
      <c r="B195" s="12">
        <v>181000</v>
      </c>
      <c r="D195" s="12">
        <v>181000</v>
      </c>
      <c r="E195" s="12">
        <f t="shared" si="5"/>
        <v>0</v>
      </c>
      <c r="G195" s="81" t="s">
        <v>408</v>
      </c>
      <c r="H195" s="12">
        <v>181000</v>
      </c>
      <c r="I195" s="72" t="e">
        <f>D195-#REF!</f>
        <v>#REF!</v>
      </c>
      <c r="J195" s="75"/>
    </row>
    <row r="196" spans="1:10" s="13" customFormat="1" ht="40.5">
      <c r="A196" s="11" t="s">
        <v>205</v>
      </c>
      <c r="B196" s="12">
        <v>250000</v>
      </c>
      <c r="D196" s="12">
        <v>250000</v>
      </c>
      <c r="E196" s="12">
        <f t="shared" si="5"/>
        <v>0</v>
      </c>
      <c r="G196" s="11" t="s">
        <v>412</v>
      </c>
      <c r="H196" s="12">
        <v>250000</v>
      </c>
      <c r="I196" s="72" t="e">
        <f>D196-#REF!</f>
        <v>#REF!</v>
      </c>
      <c r="J196" s="75"/>
    </row>
    <row r="197" spans="1:10" s="8" customFormat="1" ht="25.5">
      <c r="A197" s="9" t="s">
        <v>7</v>
      </c>
      <c r="B197" s="27">
        <v>1137936817</v>
      </c>
      <c r="D197" s="27">
        <v>1137936817</v>
      </c>
      <c r="E197" s="27">
        <f t="shared" si="5"/>
        <v>0</v>
      </c>
      <c r="G197" s="44" t="s">
        <v>396</v>
      </c>
      <c r="H197" s="48">
        <v>1137936817</v>
      </c>
      <c r="I197" s="71">
        <f aca="true" t="shared" si="7" ref="I197:I228">D197-H197</f>
        <v>0</v>
      </c>
      <c r="J197" s="75"/>
    </row>
    <row r="198" spans="1:10" s="13" customFormat="1" ht="21">
      <c r="A198" s="11" t="s">
        <v>206</v>
      </c>
      <c r="B198" s="12">
        <v>4090909</v>
      </c>
      <c r="D198" s="12">
        <v>4090909</v>
      </c>
      <c r="E198" s="12">
        <f t="shared" si="5"/>
        <v>0</v>
      </c>
      <c r="G198" s="11" t="s">
        <v>206</v>
      </c>
      <c r="H198" s="12">
        <v>4090909</v>
      </c>
      <c r="I198" s="71">
        <f t="shared" si="7"/>
        <v>0</v>
      </c>
      <c r="J198" s="75"/>
    </row>
    <row r="199" spans="1:10" s="13" customFormat="1" ht="21">
      <c r="A199" s="11" t="s">
        <v>207</v>
      </c>
      <c r="B199" s="12">
        <v>17201863</v>
      </c>
      <c r="D199" s="12">
        <v>17201863</v>
      </c>
      <c r="E199" s="12">
        <f t="shared" si="5"/>
        <v>0</v>
      </c>
      <c r="G199" s="11" t="s">
        <v>207</v>
      </c>
      <c r="H199" s="12">
        <v>17201863</v>
      </c>
      <c r="I199" s="71">
        <f t="shared" si="7"/>
        <v>0</v>
      </c>
      <c r="J199" s="75"/>
    </row>
    <row r="200" spans="1:10" s="13" customFormat="1" ht="21">
      <c r="A200" s="11" t="s">
        <v>208</v>
      </c>
      <c r="B200" s="12">
        <v>184262226</v>
      </c>
      <c r="D200" s="12">
        <v>184262226</v>
      </c>
      <c r="E200" s="12">
        <f t="shared" si="5"/>
        <v>0</v>
      </c>
      <c r="G200" s="11" t="s">
        <v>208</v>
      </c>
      <c r="H200" s="12">
        <v>184262226</v>
      </c>
      <c r="I200" s="71">
        <f t="shared" si="7"/>
        <v>0</v>
      </c>
      <c r="J200" s="75"/>
    </row>
    <row r="201" spans="1:10" s="13" customFormat="1" ht="21">
      <c r="A201" s="11" t="s">
        <v>209</v>
      </c>
      <c r="B201" s="12">
        <v>3000000</v>
      </c>
      <c r="D201" s="12">
        <v>3000000</v>
      </c>
      <c r="E201" s="12">
        <f t="shared" si="5"/>
        <v>0</v>
      </c>
      <c r="G201" s="11" t="s">
        <v>209</v>
      </c>
      <c r="H201" s="12">
        <v>3000000</v>
      </c>
      <c r="I201" s="71">
        <f t="shared" si="7"/>
        <v>0</v>
      </c>
      <c r="J201" s="75"/>
    </row>
    <row r="202" spans="1:10" s="13" customFormat="1" ht="21">
      <c r="A202" s="11" t="s">
        <v>210</v>
      </c>
      <c r="B202" s="12">
        <v>16000000</v>
      </c>
      <c r="D202" s="12">
        <v>16000000</v>
      </c>
      <c r="E202" s="12">
        <f t="shared" si="5"/>
        <v>0</v>
      </c>
      <c r="G202" s="11" t="s">
        <v>210</v>
      </c>
      <c r="H202" s="12">
        <v>16000000</v>
      </c>
      <c r="I202" s="71">
        <f t="shared" si="7"/>
        <v>0</v>
      </c>
      <c r="J202" s="75"/>
    </row>
    <row r="203" spans="1:10" s="13" customFormat="1" ht="21">
      <c r="A203" s="11" t="s">
        <v>211</v>
      </c>
      <c r="B203" s="12">
        <v>787100000</v>
      </c>
      <c r="D203" s="12">
        <v>787100000</v>
      </c>
      <c r="E203" s="12">
        <f t="shared" si="5"/>
        <v>0</v>
      </c>
      <c r="G203" s="11" t="s">
        <v>211</v>
      </c>
      <c r="H203" s="12">
        <v>787100000</v>
      </c>
      <c r="I203" s="71">
        <f t="shared" si="7"/>
        <v>0</v>
      </c>
      <c r="J203" s="75"/>
    </row>
    <row r="204" spans="1:10" s="13" customFormat="1" ht="40.5">
      <c r="A204" s="11" t="s">
        <v>212</v>
      </c>
      <c r="B204" s="12">
        <v>26000000</v>
      </c>
      <c r="D204" s="12">
        <v>26000000</v>
      </c>
      <c r="E204" s="12">
        <f t="shared" si="5"/>
        <v>0</v>
      </c>
      <c r="G204" s="11" t="s">
        <v>212</v>
      </c>
      <c r="H204" s="12">
        <v>26000000</v>
      </c>
      <c r="I204" s="71">
        <f t="shared" si="7"/>
        <v>0</v>
      </c>
      <c r="J204" s="75"/>
    </row>
    <row r="205" spans="1:10" s="13" customFormat="1" ht="40.5">
      <c r="A205" s="11" t="s">
        <v>213</v>
      </c>
      <c r="B205" s="12">
        <v>5727273</v>
      </c>
      <c r="D205" s="12">
        <v>5727273</v>
      </c>
      <c r="E205" s="12">
        <f aca="true" t="shared" si="8" ref="E205:E265">B205-D205</f>
        <v>0</v>
      </c>
      <c r="G205" s="11" t="s">
        <v>213</v>
      </c>
      <c r="H205" s="12">
        <v>5727273</v>
      </c>
      <c r="I205" s="71">
        <f t="shared" si="7"/>
        <v>0</v>
      </c>
      <c r="J205" s="75"/>
    </row>
    <row r="206" spans="1:10" s="13" customFormat="1" ht="21">
      <c r="A206" s="11" t="s">
        <v>214</v>
      </c>
      <c r="B206" s="12">
        <v>40090909</v>
      </c>
      <c r="D206" s="12">
        <v>40090909</v>
      </c>
      <c r="E206" s="12">
        <f t="shared" si="8"/>
        <v>0</v>
      </c>
      <c r="G206" s="11" t="s">
        <v>214</v>
      </c>
      <c r="H206" s="12">
        <v>40090909</v>
      </c>
      <c r="I206" s="71">
        <f t="shared" si="7"/>
        <v>0</v>
      </c>
      <c r="J206" s="75"/>
    </row>
    <row r="207" spans="1:10" s="13" customFormat="1" ht="21">
      <c r="A207" s="11" t="s">
        <v>215</v>
      </c>
      <c r="B207" s="12">
        <v>236364</v>
      </c>
      <c r="D207" s="12">
        <v>236364</v>
      </c>
      <c r="E207" s="12">
        <f t="shared" si="8"/>
        <v>0</v>
      </c>
      <c r="G207" s="11" t="s">
        <v>215</v>
      </c>
      <c r="H207" s="12">
        <v>236364</v>
      </c>
      <c r="I207" s="71">
        <f t="shared" si="7"/>
        <v>0</v>
      </c>
      <c r="J207" s="75"/>
    </row>
    <row r="208" spans="1:10" s="13" customFormat="1" ht="21">
      <c r="A208" s="11" t="s">
        <v>216</v>
      </c>
      <c r="B208" s="12">
        <v>20000000</v>
      </c>
      <c r="D208" s="12">
        <v>20000000</v>
      </c>
      <c r="E208" s="12">
        <f t="shared" si="8"/>
        <v>0</v>
      </c>
      <c r="G208" s="11" t="s">
        <v>216</v>
      </c>
      <c r="H208" s="12">
        <v>20000000</v>
      </c>
      <c r="I208" s="71">
        <f t="shared" si="7"/>
        <v>0</v>
      </c>
      <c r="J208" s="75"/>
    </row>
    <row r="209" spans="1:10" s="13" customFormat="1" ht="21">
      <c r="A209" s="11" t="s">
        <v>217</v>
      </c>
      <c r="B209" s="12">
        <v>33000000</v>
      </c>
      <c r="D209" s="12">
        <v>33000000</v>
      </c>
      <c r="E209" s="12">
        <f t="shared" si="8"/>
        <v>0</v>
      </c>
      <c r="G209" s="11" t="s">
        <v>217</v>
      </c>
      <c r="H209" s="12">
        <v>33000000</v>
      </c>
      <c r="I209" s="71">
        <f t="shared" si="7"/>
        <v>0</v>
      </c>
      <c r="J209" s="75"/>
    </row>
    <row r="210" spans="1:10" s="13" customFormat="1" ht="21">
      <c r="A210" s="11" t="s">
        <v>218</v>
      </c>
      <c r="B210" s="12">
        <v>1227273</v>
      </c>
      <c r="D210" s="12">
        <v>1227273</v>
      </c>
      <c r="E210" s="12">
        <f t="shared" si="8"/>
        <v>0</v>
      </c>
      <c r="G210" s="11" t="s">
        <v>218</v>
      </c>
      <c r="H210" s="12">
        <v>1227273</v>
      </c>
      <c r="I210" s="71">
        <f t="shared" si="7"/>
        <v>0</v>
      </c>
      <c r="J210" s="75"/>
    </row>
    <row r="211" spans="1:10" s="8" customFormat="1" ht="25.5">
      <c r="A211" s="9" t="s">
        <v>59</v>
      </c>
      <c r="B211" s="27">
        <v>12069090</v>
      </c>
      <c r="D211" s="27">
        <v>12069090</v>
      </c>
      <c r="E211" s="27">
        <f t="shared" si="8"/>
        <v>0</v>
      </c>
      <c r="G211" s="9" t="s">
        <v>59</v>
      </c>
      <c r="H211" s="27">
        <v>12069090</v>
      </c>
      <c r="I211" s="71">
        <f t="shared" si="7"/>
        <v>0</v>
      </c>
      <c r="J211" s="75"/>
    </row>
    <row r="212" spans="1:10" s="13" customFormat="1" ht="21">
      <c r="A212" s="11" t="s">
        <v>219</v>
      </c>
      <c r="B212" s="12">
        <v>7534545</v>
      </c>
      <c r="D212" s="12">
        <v>7534545</v>
      </c>
      <c r="E212" s="12">
        <f t="shared" si="8"/>
        <v>0</v>
      </c>
      <c r="G212" s="11" t="s">
        <v>219</v>
      </c>
      <c r="H212" s="12">
        <v>7534545</v>
      </c>
      <c r="I212" s="71">
        <f t="shared" si="7"/>
        <v>0</v>
      </c>
      <c r="J212" s="75"/>
    </row>
    <row r="213" spans="1:10" s="13" customFormat="1" ht="21">
      <c r="A213" s="11" t="s">
        <v>220</v>
      </c>
      <c r="B213" s="12">
        <v>4534545</v>
      </c>
      <c r="D213" s="12">
        <v>4534545</v>
      </c>
      <c r="E213" s="12">
        <f t="shared" si="8"/>
        <v>0</v>
      </c>
      <c r="G213" s="11" t="s">
        <v>220</v>
      </c>
      <c r="H213" s="12">
        <v>4534545</v>
      </c>
      <c r="I213" s="71">
        <f t="shared" si="7"/>
        <v>0</v>
      </c>
      <c r="J213" s="75"/>
    </row>
    <row r="214" spans="1:10" s="8" customFormat="1" ht="25.5">
      <c r="A214" s="9" t="s">
        <v>4</v>
      </c>
      <c r="B214" s="27">
        <v>424269813</v>
      </c>
      <c r="D214" s="27">
        <v>424569813</v>
      </c>
      <c r="E214" s="27">
        <f>D214-B214</f>
        <v>300000</v>
      </c>
      <c r="G214" s="9" t="s">
        <v>4</v>
      </c>
      <c r="H214" s="27">
        <f>SUM(H215:H226)</f>
        <v>424569813</v>
      </c>
      <c r="I214" s="71">
        <f t="shared" si="7"/>
        <v>0</v>
      </c>
      <c r="J214" s="75"/>
    </row>
    <row r="215" spans="1:10" s="13" customFormat="1" ht="21">
      <c r="A215" s="11" t="s">
        <v>221</v>
      </c>
      <c r="B215" s="12">
        <v>4000000</v>
      </c>
      <c r="D215" s="12">
        <v>4000000</v>
      </c>
      <c r="E215" s="12">
        <f t="shared" si="8"/>
        <v>0</v>
      </c>
      <c r="G215" s="11" t="s">
        <v>221</v>
      </c>
      <c r="H215" s="12">
        <v>4000000</v>
      </c>
      <c r="I215" s="71">
        <f t="shared" si="7"/>
        <v>0</v>
      </c>
      <c r="J215" s="75"/>
    </row>
    <row r="216" spans="1:10" s="13" customFormat="1" ht="40.5">
      <c r="A216" s="11" t="s">
        <v>222</v>
      </c>
      <c r="B216" s="12">
        <v>153000000</v>
      </c>
      <c r="D216" s="12">
        <v>153000000</v>
      </c>
      <c r="E216" s="12">
        <f t="shared" si="8"/>
        <v>0</v>
      </c>
      <c r="G216" s="11" t="s">
        <v>222</v>
      </c>
      <c r="H216" s="12">
        <v>153000000</v>
      </c>
      <c r="I216" s="71">
        <f t="shared" si="7"/>
        <v>0</v>
      </c>
      <c r="J216" s="75"/>
    </row>
    <row r="217" spans="1:10" s="13" customFormat="1" ht="40.5">
      <c r="A217" s="11" t="s">
        <v>223</v>
      </c>
      <c r="B217" s="12">
        <v>106000000</v>
      </c>
      <c r="D217" s="12">
        <v>106000000</v>
      </c>
      <c r="E217" s="12">
        <f t="shared" si="8"/>
        <v>0</v>
      </c>
      <c r="G217" s="11" t="s">
        <v>223</v>
      </c>
      <c r="H217" s="12">
        <v>106000000</v>
      </c>
      <c r="I217" s="71">
        <f t="shared" si="7"/>
        <v>0</v>
      </c>
      <c r="J217" s="75"/>
    </row>
    <row r="218" spans="1:10" s="13" customFormat="1" ht="21">
      <c r="A218" s="11" t="s">
        <v>224</v>
      </c>
      <c r="B218" s="12">
        <v>12272727</v>
      </c>
      <c r="D218" s="12">
        <v>12572727</v>
      </c>
      <c r="E218" s="12">
        <f t="shared" si="8"/>
        <v>-300000</v>
      </c>
      <c r="G218" s="11" t="s">
        <v>224</v>
      </c>
      <c r="H218" s="53">
        <v>12572727</v>
      </c>
      <c r="I218" s="71">
        <f t="shared" si="7"/>
        <v>0</v>
      </c>
      <c r="J218" s="75"/>
    </row>
    <row r="219" spans="1:10" s="13" customFormat="1" ht="21">
      <c r="A219" s="11" t="s">
        <v>225</v>
      </c>
      <c r="B219" s="12">
        <v>45087996</v>
      </c>
      <c r="D219" s="12">
        <v>45087996</v>
      </c>
      <c r="E219" s="12">
        <f t="shared" si="8"/>
        <v>0</v>
      </c>
      <c r="G219" s="11" t="s">
        <v>225</v>
      </c>
      <c r="H219" s="12">
        <v>45087996</v>
      </c>
      <c r="I219" s="71">
        <f t="shared" si="7"/>
        <v>0</v>
      </c>
      <c r="J219" s="75"/>
    </row>
    <row r="220" spans="1:10" s="13" customFormat="1" ht="21">
      <c r="A220" s="11" t="s">
        <v>226</v>
      </c>
      <c r="B220" s="12">
        <v>14272727</v>
      </c>
      <c r="D220" s="12">
        <v>14272727</v>
      </c>
      <c r="E220" s="12">
        <f t="shared" si="8"/>
        <v>0</v>
      </c>
      <c r="G220" s="11" t="s">
        <v>226</v>
      </c>
      <c r="H220" s="12">
        <v>14272727</v>
      </c>
      <c r="I220" s="71">
        <f t="shared" si="7"/>
        <v>0</v>
      </c>
      <c r="J220" s="75"/>
    </row>
    <row r="221" spans="1:10" s="13" customFormat="1" ht="21">
      <c r="A221" s="11" t="s">
        <v>227</v>
      </c>
      <c r="B221" s="12">
        <v>2000000</v>
      </c>
      <c r="D221" s="12">
        <v>2000000</v>
      </c>
      <c r="E221" s="12">
        <f t="shared" si="8"/>
        <v>0</v>
      </c>
      <c r="G221" s="11" t="s">
        <v>227</v>
      </c>
      <c r="H221" s="12">
        <v>2000000</v>
      </c>
      <c r="I221" s="71">
        <f t="shared" si="7"/>
        <v>0</v>
      </c>
      <c r="J221" s="75"/>
    </row>
    <row r="222" spans="1:10" s="13" customFormat="1" ht="21">
      <c r="A222" s="11" t="s">
        <v>228</v>
      </c>
      <c r="B222" s="12">
        <v>17181818</v>
      </c>
      <c r="D222" s="12">
        <v>17181818</v>
      </c>
      <c r="E222" s="12">
        <f t="shared" si="8"/>
        <v>0</v>
      </c>
      <c r="G222" s="11" t="s">
        <v>228</v>
      </c>
      <c r="H222" s="12">
        <v>17181818</v>
      </c>
      <c r="I222" s="71">
        <f t="shared" si="7"/>
        <v>0</v>
      </c>
      <c r="J222" s="75"/>
    </row>
    <row r="223" spans="1:10" s="13" customFormat="1" ht="40.5">
      <c r="A223" s="11" t="s">
        <v>229</v>
      </c>
      <c r="B223" s="12">
        <v>4090909</v>
      </c>
      <c r="D223" s="12">
        <v>4090909</v>
      </c>
      <c r="E223" s="12">
        <f t="shared" si="8"/>
        <v>0</v>
      </c>
      <c r="G223" s="11" t="s">
        <v>229</v>
      </c>
      <c r="H223" s="12">
        <v>4090909</v>
      </c>
      <c r="I223" s="71">
        <f t="shared" si="7"/>
        <v>0</v>
      </c>
      <c r="J223" s="75"/>
    </row>
    <row r="224" spans="1:10" s="13" customFormat="1" ht="21">
      <c r="A224" s="11" t="s">
        <v>230</v>
      </c>
      <c r="B224" s="12">
        <v>50000000</v>
      </c>
      <c r="D224" s="12">
        <v>50000000</v>
      </c>
      <c r="E224" s="12">
        <f t="shared" si="8"/>
        <v>0</v>
      </c>
      <c r="G224" s="11" t="s">
        <v>230</v>
      </c>
      <c r="H224" s="12">
        <v>50000000</v>
      </c>
      <c r="I224" s="71">
        <f t="shared" si="7"/>
        <v>0</v>
      </c>
      <c r="J224" s="75"/>
    </row>
    <row r="225" spans="1:10" s="13" customFormat="1" ht="21">
      <c r="A225" s="11" t="s">
        <v>231</v>
      </c>
      <c r="B225" s="12">
        <v>15363636</v>
      </c>
      <c r="D225" s="12">
        <v>15363636</v>
      </c>
      <c r="E225" s="12">
        <f t="shared" si="8"/>
        <v>0</v>
      </c>
      <c r="G225" s="11" t="s">
        <v>231</v>
      </c>
      <c r="H225" s="12">
        <v>15363636</v>
      </c>
      <c r="I225" s="71">
        <f t="shared" si="7"/>
        <v>0</v>
      </c>
      <c r="J225" s="75"/>
    </row>
    <row r="226" spans="1:10" s="13" customFormat="1" ht="21">
      <c r="A226" s="11" t="s">
        <v>232</v>
      </c>
      <c r="B226" s="12">
        <v>1000000</v>
      </c>
      <c r="D226" s="12">
        <v>1000000</v>
      </c>
      <c r="E226" s="12">
        <f t="shared" si="8"/>
        <v>0</v>
      </c>
      <c r="G226" s="11" t="s">
        <v>232</v>
      </c>
      <c r="H226" s="12">
        <v>1000000</v>
      </c>
      <c r="I226" s="71">
        <f t="shared" si="7"/>
        <v>0</v>
      </c>
      <c r="J226" s="75"/>
    </row>
    <row r="227" spans="1:10" s="8" customFormat="1" ht="25.5">
      <c r="A227" s="9" t="s">
        <v>3</v>
      </c>
      <c r="B227" s="27">
        <v>673879811</v>
      </c>
      <c r="D227" s="27">
        <v>673879811</v>
      </c>
      <c r="E227" s="27">
        <f t="shared" si="8"/>
        <v>0</v>
      </c>
      <c r="G227" s="9" t="s">
        <v>3</v>
      </c>
      <c r="H227" s="27">
        <v>673879811</v>
      </c>
      <c r="I227" s="71">
        <f t="shared" si="7"/>
        <v>0</v>
      </c>
      <c r="J227" s="75"/>
    </row>
    <row r="228" spans="1:10" s="13" customFormat="1" ht="21">
      <c r="A228" s="11" t="s">
        <v>233</v>
      </c>
      <c r="B228" s="12">
        <v>5000000</v>
      </c>
      <c r="D228" s="12">
        <v>5000000</v>
      </c>
      <c r="E228" s="12">
        <f t="shared" si="8"/>
        <v>0</v>
      </c>
      <c r="G228" s="11" t="s">
        <v>233</v>
      </c>
      <c r="H228" s="12">
        <v>5000000</v>
      </c>
      <c r="I228" s="71">
        <f t="shared" si="7"/>
        <v>0</v>
      </c>
      <c r="J228" s="75"/>
    </row>
    <row r="229" spans="1:10" s="13" customFormat="1" ht="21">
      <c r="A229" s="11" t="s">
        <v>234</v>
      </c>
      <c r="B229" s="12">
        <v>76177273</v>
      </c>
      <c r="D229" s="12">
        <v>76177273</v>
      </c>
      <c r="E229" s="12">
        <f t="shared" si="8"/>
        <v>0</v>
      </c>
      <c r="G229" s="11" t="s">
        <v>234</v>
      </c>
      <c r="H229" s="12">
        <v>76177273</v>
      </c>
      <c r="I229" s="71">
        <f aca="true" t="shared" si="9" ref="I229:I250">D229-H229</f>
        <v>0</v>
      </c>
      <c r="J229" s="75"/>
    </row>
    <row r="230" spans="1:10" s="13" customFormat="1" ht="21">
      <c r="A230" s="11" t="s">
        <v>235</v>
      </c>
      <c r="B230" s="12">
        <v>4000000</v>
      </c>
      <c r="D230" s="12">
        <v>4000000</v>
      </c>
      <c r="E230" s="12">
        <f t="shared" si="8"/>
        <v>0</v>
      </c>
      <c r="G230" s="11" t="s">
        <v>235</v>
      </c>
      <c r="H230" s="12">
        <v>4000000</v>
      </c>
      <c r="I230" s="71">
        <f t="shared" si="9"/>
        <v>0</v>
      </c>
      <c r="J230" s="75"/>
    </row>
    <row r="231" spans="1:10" s="13" customFormat="1" ht="21">
      <c r="A231" s="11" t="s">
        <v>236</v>
      </c>
      <c r="B231" s="12">
        <v>135729091</v>
      </c>
      <c r="D231" s="12">
        <v>135729091</v>
      </c>
      <c r="E231" s="12">
        <f t="shared" si="8"/>
        <v>0</v>
      </c>
      <c r="G231" s="11" t="s">
        <v>236</v>
      </c>
      <c r="H231" s="12">
        <v>135729091</v>
      </c>
      <c r="I231" s="71">
        <f t="shared" si="9"/>
        <v>0</v>
      </c>
      <c r="J231" s="75"/>
    </row>
    <row r="232" spans="1:10" s="13" customFormat="1" ht="21">
      <c r="A232" s="11" t="s">
        <v>237</v>
      </c>
      <c r="B232" s="12">
        <v>157238231</v>
      </c>
      <c r="D232" s="12">
        <v>157238231</v>
      </c>
      <c r="E232" s="12">
        <f t="shared" si="8"/>
        <v>0</v>
      </c>
      <c r="G232" s="11" t="s">
        <v>237</v>
      </c>
      <c r="H232" s="12">
        <v>157238231</v>
      </c>
      <c r="I232" s="71">
        <f t="shared" si="9"/>
        <v>0</v>
      </c>
      <c r="J232" s="75"/>
    </row>
    <row r="233" spans="1:10" s="13" customFormat="1" ht="21">
      <c r="A233" s="11" t="s">
        <v>238</v>
      </c>
      <c r="B233" s="12">
        <v>73322727</v>
      </c>
      <c r="D233" s="12">
        <v>73322727</v>
      </c>
      <c r="E233" s="12">
        <f t="shared" si="8"/>
        <v>0</v>
      </c>
      <c r="G233" s="11" t="s">
        <v>238</v>
      </c>
      <c r="H233" s="12">
        <v>73322727</v>
      </c>
      <c r="I233" s="71">
        <f t="shared" si="9"/>
        <v>0</v>
      </c>
      <c r="J233" s="75"/>
    </row>
    <row r="234" spans="1:10" s="13" customFormat="1" ht="21">
      <c r="A234" s="11" t="s">
        <v>239</v>
      </c>
      <c r="B234" s="12">
        <v>54271580</v>
      </c>
      <c r="D234" s="12">
        <v>54271580</v>
      </c>
      <c r="E234" s="12">
        <f t="shared" si="8"/>
        <v>0</v>
      </c>
      <c r="G234" s="11" t="s">
        <v>239</v>
      </c>
      <c r="H234" s="12">
        <v>54271580</v>
      </c>
      <c r="I234" s="71">
        <f t="shared" si="9"/>
        <v>0</v>
      </c>
      <c r="J234" s="75"/>
    </row>
    <row r="235" spans="1:10" s="13" customFormat="1" ht="21">
      <c r="A235" s="11" t="s">
        <v>240</v>
      </c>
      <c r="B235" s="12">
        <v>119130909</v>
      </c>
      <c r="D235" s="12">
        <v>119130909</v>
      </c>
      <c r="E235" s="12">
        <f t="shared" si="8"/>
        <v>0</v>
      </c>
      <c r="G235" s="11" t="s">
        <v>240</v>
      </c>
      <c r="H235" s="12">
        <v>119130909</v>
      </c>
      <c r="I235" s="71">
        <f t="shared" si="9"/>
        <v>0</v>
      </c>
      <c r="J235" s="75"/>
    </row>
    <row r="236" spans="1:10" s="13" customFormat="1" ht="21">
      <c r="A236" s="11" t="s">
        <v>241</v>
      </c>
      <c r="B236" s="12">
        <v>49010000</v>
      </c>
      <c r="D236" s="12">
        <v>49010000</v>
      </c>
      <c r="E236" s="12">
        <f t="shared" si="8"/>
        <v>0</v>
      </c>
      <c r="G236" s="11" t="s">
        <v>241</v>
      </c>
      <c r="H236" s="12">
        <v>49010000</v>
      </c>
      <c r="I236" s="71">
        <f t="shared" si="9"/>
        <v>0</v>
      </c>
      <c r="J236" s="75"/>
    </row>
    <row r="237" spans="1:10" s="8" customFormat="1" ht="25.5">
      <c r="A237" s="9" t="s">
        <v>242</v>
      </c>
      <c r="B237" s="27">
        <v>20000000</v>
      </c>
      <c r="D237" s="27">
        <v>20000000</v>
      </c>
      <c r="E237" s="27">
        <f t="shared" si="8"/>
        <v>0</v>
      </c>
      <c r="G237" s="9" t="s">
        <v>392</v>
      </c>
      <c r="H237" s="27">
        <v>20000000</v>
      </c>
      <c r="I237" s="71">
        <f t="shared" si="9"/>
        <v>0</v>
      </c>
      <c r="J237" s="75"/>
    </row>
    <row r="238" spans="1:10" s="13" customFormat="1" ht="21">
      <c r="A238" s="11" t="s">
        <v>243</v>
      </c>
      <c r="B238" s="12">
        <v>20000000</v>
      </c>
      <c r="D238" s="12">
        <v>20000000</v>
      </c>
      <c r="E238" s="12">
        <f t="shared" si="8"/>
        <v>0</v>
      </c>
      <c r="G238" s="11" t="s">
        <v>395</v>
      </c>
      <c r="H238" s="12">
        <v>20000000</v>
      </c>
      <c r="I238" s="71">
        <f t="shared" si="9"/>
        <v>0</v>
      </c>
      <c r="J238" s="75"/>
    </row>
    <row r="239" spans="1:10" s="8" customFormat="1" ht="25.5">
      <c r="A239" s="9" t="s">
        <v>60</v>
      </c>
      <c r="B239" s="27">
        <v>214618239</v>
      </c>
      <c r="D239" s="27">
        <v>214618239</v>
      </c>
      <c r="E239" s="27">
        <f t="shared" si="8"/>
        <v>0</v>
      </c>
      <c r="G239" s="9" t="s">
        <v>60</v>
      </c>
      <c r="H239" s="27">
        <v>214618239</v>
      </c>
      <c r="I239" s="71">
        <f t="shared" si="9"/>
        <v>0</v>
      </c>
      <c r="J239" s="75"/>
    </row>
    <row r="240" spans="1:10" s="13" customFormat="1" ht="40.5">
      <c r="A240" s="11" t="s">
        <v>244</v>
      </c>
      <c r="B240" s="12">
        <v>481693</v>
      </c>
      <c r="D240" s="12">
        <v>481693</v>
      </c>
      <c r="E240" s="12">
        <f t="shared" si="8"/>
        <v>0</v>
      </c>
      <c r="G240" s="11" t="s">
        <v>244</v>
      </c>
      <c r="H240" s="12">
        <v>481693</v>
      </c>
      <c r="I240" s="71">
        <f t="shared" si="9"/>
        <v>0</v>
      </c>
      <c r="J240" s="75"/>
    </row>
    <row r="241" spans="1:10" s="13" customFormat="1" ht="40.5">
      <c r="A241" s="11" t="s">
        <v>245</v>
      </c>
      <c r="B241" s="12">
        <v>1610570</v>
      </c>
      <c r="D241" s="12">
        <v>1610570</v>
      </c>
      <c r="E241" s="12">
        <f t="shared" si="8"/>
        <v>0</v>
      </c>
      <c r="G241" s="11" t="s">
        <v>245</v>
      </c>
      <c r="H241" s="12">
        <v>1610570</v>
      </c>
      <c r="I241" s="71">
        <f t="shared" si="9"/>
        <v>0</v>
      </c>
      <c r="J241" s="75"/>
    </row>
    <row r="242" spans="1:10" s="13" customFormat="1" ht="21">
      <c r="A242" s="11" t="s">
        <v>246</v>
      </c>
      <c r="B242" s="12">
        <v>2710407</v>
      </c>
      <c r="D242" s="12">
        <v>2710407</v>
      </c>
      <c r="E242" s="12">
        <f t="shared" si="8"/>
        <v>0</v>
      </c>
      <c r="G242" s="11" t="s">
        <v>246</v>
      </c>
      <c r="H242" s="12">
        <v>2710407</v>
      </c>
      <c r="I242" s="71">
        <f t="shared" si="9"/>
        <v>0</v>
      </c>
      <c r="J242" s="75"/>
    </row>
    <row r="243" spans="1:10" s="13" customFormat="1" ht="21">
      <c r="A243" s="11" t="s">
        <v>247</v>
      </c>
      <c r="B243" s="12">
        <v>180945364</v>
      </c>
      <c r="D243" s="12">
        <v>180945364</v>
      </c>
      <c r="E243" s="12">
        <f t="shared" si="8"/>
        <v>0</v>
      </c>
      <c r="G243" s="11" t="s">
        <v>247</v>
      </c>
      <c r="H243" s="12">
        <v>180945364</v>
      </c>
      <c r="I243" s="71">
        <f t="shared" si="9"/>
        <v>0</v>
      </c>
      <c r="J243" s="75"/>
    </row>
    <row r="244" spans="1:10" s="13" customFormat="1" ht="40.5">
      <c r="A244" s="11" t="s">
        <v>248</v>
      </c>
      <c r="B244" s="12">
        <v>6911839</v>
      </c>
      <c r="D244" s="12">
        <v>6911839</v>
      </c>
      <c r="E244" s="12">
        <f t="shared" si="8"/>
        <v>0</v>
      </c>
      <c r="G244" s="11" t="s">
        <v>248</v>
      </c>
      <c r="H244" s="12">
        <v>6911839</v>
      </c>
      <c r="I244" s="71">
        <f t="shared" si="9"/>
        <v>0</v>
      </c>
      <c r="J244" s="75"/>
    </row>
    <row r="245" spans="1:10" s="13" customFormat="1" ht="40.5">
      <c r="A245" s="11" t="s">
        <v>249</v>
      </c>
      <c r="B245" s="12">
        <v>9000</v>
      </c>
      <c r="D245" s="12">
        <v>9000</v>
      </c>
      <c r="E245" s="12">
        <f t="shared" si="8"/>
        <v>0</v>
      </c>
      <c r="G245" s="11" t="s">
        <v>249</v>
      </c>
      <c r="H245" s="12">
        <v>9000</v>
      </c>
      <c r="I245" s="72">
        <f t="shared" si="9"/>
        <v>0</v>
      </c>
      <c r="J245" s="75"/>
    </row>
    <row r="246" spans="1:10" s="13" customFormat="1" ht="21">
      <c r="A246" s="11" t="s">
        <v>250</v>
      </c>
      <c r="B246" s="12">
        <v>9000</v>
      </c>
      <c r="D246" s="12">
        <v>9000</v>
      </c>
      <c r="E246" s="12">
        <f t="shared" si="8"/>
        <v>0</v>
      </c>
      <c r="G246" s="11" t="s">
        <v>250</v>
      </c>
      <c r="H246" s="12">
        <v>9000</v>
      </c>
      <c r="I246" s="72">
        <f t="shared" si="9"/>
        <v>0</v>
      </c>
      <c r="J246" s="75"/>
    </row>
    <row r="247" spans="1:10" s="13" customFormat="1" ht="21">
      <c r="A247" s="11" t="s">
        <v>251</v>
      </c>
      <c r="B247" s="12">
        <v>7058369</v>
      </c>
      <c r="D247" s="12">
        <v>7058369</v>
      </c>
      <c r="E247" s="12">
        <f t="shared" si="8"/>
        <v>0</v>
      </c>
      <c r="G247" s="11" t="s">
        <v>251</v>
      </c>
      <c r="H247" s="12">
        <v>7058369</v>
      </c>
      <c r="I247" s="72">
        <f t="shared" si="9"/>
        <v>0</v>
      </c>
      <c r="J247" s="75"/>
    </row>
    <row r="248" spans="1:10" s="13" customFormat="1" ht="40.5">
      <c r="A248" s="11" t="s">
        <v>252</v>
      </c>
      <c r="B248" s="12">
        <v>9825633</v>
      </c>
      <c r="D248" s="12">
        <v>9825633</v>
      </c>
      <c r="E248" s="12">
        <f t="shared" si="8"/>
        <v>0</v>
      </c>
      <c r="G248" s="11" t="s">
        <v>252</v>
      </c>
      <c r="H248" s="12">
        <v>9825633</v>
      </c>
      <c r="I248" s="72">
        <f t="shared" si="9"/>
        <v>0</v>
      </c>
      <c r="J248" s="75"/>
    </row>
    <row r="249" spans="1:10" s="13" customFormat="1" ht="21">
      <c r="A249" s="11" t="s">
        <v>253</v>
      </c>
      <c r="B249" s="12">
        <v>5056364</v>
      </c>
      <c r="D249" s="12">
        <v>5056364</v>
      </c>
      <c r="E249" s="12">
        <f t="shared" si="8"/>
        <v>0</v>
      </c>
      <c r="G249" s="42" t="s">
        <v>253</v>
      </c>
      <c r="H249" s="43">
        <v>5056364</v>
      </c>
      <c r="I249" s="72">
        <f t="shared" si="9"/>
        <v>0</v>
      </c>
      <c r="J249" s="75"/>
    </row>
    <row r="250" spans="1:10" s="8" customFormat="1" ht="25.5">
      <c r="A250" s="9" t="s">
        <v>5</v>
      </c>
      <c r="B250" s="27">
        <v>16697356</v>
      </c>
      <c r="D250" s="27">
        <v>16697356</v>
      </c>
      <c r="E250" s="27">
        <f t="shared" si="8"/>
        <v>0</v>
      </c>
      <c r="G250" s="56" t="s">
        <v>400</v>
      </c>
      <c r="H250" s="57">
        <v>980000</v>
      </c>
      <c r="I250" s="71">
        <f t="shared" si="9"/>
        <v>15717356</v>
      </c>
      <c r="J250" s="75"/>
    </row>
    <row r="251" spans="1:10" s="13" customFormat="1" ht="21">
      <c r="A251" s="42" t="s">
        <v>255</v>
      </c>
      <c r="B251" s="43">
        <v>980000</v>
      </c>
      <c r="D251" s="43">
        <v>980000</v>
      </c>
      <c r="E251" s="43">
        <f>B251-D251</f>
        <v>0</v>
      </c>
      <c r="G251" s="58" t="s">
        <v>255</v>
      </c>
      <c r="H251" s="26">
        <v>980000</v>
      </c>
      <c r="I251" s="72">
        <f>D253-H253</f>
        <v>0</v>
      </c>
      <c r="J251" s="75"/>
    </row>
    <row r="252" spans="1:10" s="13" customFormat="1" ht="25.5">
      <c r="A252" s="15"/>
      <c r="B252" s="15"/>
      <c r="C252" s="15"/>
      <c r="D252" s="15"/>
      <c r="E252" s="15"/>
      <c r="G252" s="54" t="s">
        <v>402</v>
      </c>
      <c r="H252" s="60">
        <f>SUM(H253:H254)</f>
        <v>15717356</v>
      </c>
      <c r="I252" s="51"/>
      <c r="J252" s="52"/>
    </row>
    <row r="253" spans="1:10" s="13" customFormat="1" ht="21">
      <c r="A253" s="61" t="s">
        <v>254</v>
      </c>
      <c r="B253" s="62">
        <v>9038210</v>
      </c>
      <c r="D253" s="62">
        <v>9038210</v>
      </c>
      <c r="E253" s="62">
        <f>B253-D253</f>
        <v>0</v>
      </c>
      <c r="G253" s="11" t="s">
        <v>398</v>
      </c>
      <c r="H253" s="12">
        <v>9038210</v>
      </c>
      <c r="I253" s="51"/>
      <c r="J253" s="52"/>
    </row>
    <row r="254" spans="1:10" s="13" customFormat="1" ht="40.5">
      <c r="A254" s="11" t="s">
        <v>256</v>
      </c>
      <c r="B254" s="12">
        <v>6679146</v>
      </c>
      <c r="D254" s="12">
        <v>6679146</v>
      </c>
      <c r="E254" s="12">
        <f>B254-D254</f>
        <v>0</v>
      </c>
      <c r="G254" s="11" t="s">
        <v>399</v>
      </c>
      <c r="H254" s="12">
        <v>6679146</v>
      </c>
      <c r="I254" s="51"/>
      <c r="J254" s="52"/>
    </row>
    <row r="255" spans="1:10" s="8" customFormat="1" ht="25.5">
      <c r="A255" s="9" t="s">
        <v>20</v>
      </c>
      <c r="B255" s="27">
        <v>57586935</v>
      </c>
      <c r="D255" s="27">
        <v>57586935</v>
      </c>
      <c r="E255" s="27">
        <f t="shared" si="8"/>
        <v>0</v>
      </c>
      <c r="G255" s="9" t="s">
        <v>384</v>
      </c>
      <c r="H255" s="55">
        <v>57586935</v>
      </c>
      <c r="I255" s="71">
        <f aca="true" t="shared" si="10" ref="I255:I263">D255-H255</f>
        <v>0</v>
      </c>
      <c r="J255" s="75"/>
    </row>
    <row r="256" spans="1:10" s="13" customFormat="1" ht="21">
      <c r="A256" s="11" t="s">
        <v>257</v>
      </c>
      <c r="B256" s="12">
        <v>3121815</v>
      </c>
      <c r="D256" s="12">
        <v>3121815</v>
      </c>
      <c r="E256" s="12">
        <f t="shared" si="8"/>
        <v>0</v>
      </c>
      <c r="G256" s="11" t="s">
        <v>257</v>
      </c>
      <c r="H256" s="12">
        <v>3121815</v>
      </c>
      <c r="I256" s="71">
        <f t="shared" si="10"/>
        <v>0</v>
      </c>
      <c r="J256" s="75"/>
    </row>
    <row r="257" spans="1:10" s="13" customFormat="1" ht="21">
      <c r="A257" s="11" t="s">
        <v>258</v>
      </c>
      <c r="B257" s="12">
        <v>50000000</v>
      </c>
      <c r="D257" s="12">
        <v>50000000</v>
      </c>
      <c r="E257" s="12">
        <f t="shared" si="8"/>
        <v>0</v>
      </c>
      <c r="G257" s="11" t="s">
        <v>258</v>
      </c>
      <c r="H257" s="12">
        <v>50000000</v>
      </c>
      <c r="I257" s="71">
        <f t="shared" si="10"/>
        <v>0</v>
      </c>
      <c r="J257" s="75"/>
    </row>
    <row r="258" spans="1:10" s="13" customFormat="1" ht="21">
      <c r="A258" s="11" t="s">
        <v>259</v>
      </c>
      <c r="B258" s="12">
        <v>3465120</v>
      </c>
      <c r="D258" s="12">
        <v>3465120</v>
      </c>
      <c r="E258" s="12">
        <f t="shared" si="8"/>
        <v>0</v>
      </c>
      <c r="G258" s="11" t="s">
        <v>259</v>
      </c>
      <c r="H258" s="12">
        <v>3465120</v>
      </c>
      <c r="I258" s="71">
        <f t="shared" si="10"/>
        <v>0</v>
      </c>
      <c r="J258" s="75"/>
    </row>
    <row r="259" spans="1:10" s="13" customFormat="1" ht="21">
      <c r="A259" s="11" t="s">
        <v>260</v>
      </c>
      <c r="B259" s="12">
        <v>1000000</v>
      </c>
      <c r="D259" s="12">
        <v>1000000</v>
      </c>
      <c r="E259" s="12">
        <f t="shared" si="8"/>
        <v>0</v>
      </c>
      <c r="G259" s="11" t="s">
        <v>260</v>
      </c>
      <c r="H259" s="12">
        <v>1000000</v>
      </c>
      <c r="I259" s="71">
        <f t="shared" si="10"/>
        <v>0</v>
      </c>
      <c r="J259" s="75"/>
    </row>
    <row r="260" spans="1:10" s="8" customFormat="1" ht="51" customHeight="1">
      <c r="A260" s="9" t="s">
        <v>10</v>
      </c>
      <c r="B260" s="27">
        <v>22047273</v>
      </c>
      <c r="D260" s="27">
        <v>22047273</v>
      </c>
      <c r="E260" s="27">
        <f t="shared" si="8"/>
        <v>0</v>
      </c>
      <c r="G260" s="9" t="s">
        <v>385</v>
      </c>
      <c r="H260" s="27">
        <f>SUM(H261:H263)</f>
        <v>22047273</v>
      </c>
      <c r="I260" s="71">
        <f t="shared" si="10"/>
        <v>0</v>
      </c>
      <c r="J260" s="75"/>
    </row>
    <row r="261" spans="1:10" s="13" customFormat="1" ht="21">
      <c r="A261" s="11" t="s">
        <v>261</v>
      </c>
      <c r="B261" s="12">
        <v>1227273</v>
      </c>
      <c r="D261" s="12">
        <v>1227273</v>
      </c>
      <c r="E261" s="12">
        <f t="shared" si="8"/>
        <v>0</v>
      </c>
      <c r="G261" s="11" t="s">
        <v>261</v>
      </c>
      <c r="H261" s="12">
        <v>1227273</v>
      </c>
      <c r="I261" s="71">
        <f t="shared" si="10"/>
        <v>0</v>
      </c>
      <c r="J261" s="75"/>
    </row>
    <row r="262" spans="1:10" s="13" customFormat="1" ht="21">
      <c r="A262" s="11" t="s">
        <v>262</v>
      </c>
      <c r="B262" s="12">
        <v>10820000</v>
      </c>
      <c r="D262" s="12">
        <v>10820000</v>
      </c>
      <c r="E262" s="12">
        <f t="shared" si="8"/>
        <v>0</v>
      </c>
      <c r="G262" s="11" t="s">
        <v>262</v>
      </c>
      <c r="H262" s="12">
        <v>10820000</v>
      </c>
      <c r="I262" s="71">
        <f t="shared" si="10"/>
        <v>0</v>
      </c>
      <c r="J262" s="75"/>
    </row>
    <row r="263" spans="1:10" s="13" customFormat="1" ht="21">
      <c r="A263" s="11" t="s">
        <v>263</v>
      </c>
      <c r="B263" s="12">
        <v>10000000</v>
      </c>
      <c r="D263" s="12">
        <v>10000000</v>
      </c>
      <c r="E263" s="12">
        <f t="shared" si="8"/>
        <v>0</v>
      </c>
      <c r="G263" s="11" t="s">
        <v>263</v>
      </c>
      <c r="H263" s="12">
        <v>10000000</v>
      </c>
      <c r="I263" s="71">
        <f t="shared" si="10"/>
        <v>0</v>
      </c>
      <c r="J263" s="75"/>
    </row>
    <row r="264" spans="1:10" s="8" customFormat="1" ht="25.5">
      <c r="A264" s="9" t="s">
        <v>61</v>
      </c>
      <c r="B264" s="27">
        <v>436364</v>
      </c>
      <c r="D264" s="27">
        <v>436364</v>
      </c>
      <c r="E264" s="27">
        <f t="shared" si="8"/>
        <v>0</v>
      </c>
      <c r="G264" s="9" t="s">
        <v>397</v>
      </c>
      <c r="H264" s="27">
        <f>SUM(H265:H266)</f>
        <v>2436364</v>
      </c>
      <c r="I264" s="71">
        <f>D264-H264</f>
        <v>-2000000</v>
      </c>
      <c r="J264" s="75"/>
    </row>
    <row r="265" spans="1:10" s="13" customFormat="1" ht="46.5" customHeight="1">
      <c r="A265" s="42" t="s">
        <v>264</v>
      </c>
      <c r="B265" s="43">
        <v>436364</v>
      </c>
      <c r="D265" s="43">
        <v>436364</v>
      </c>
      <c r="E265" s="43">
        <f t="shared" si="8"/>
        <v>0</v>
      </c>
      <c r="G265" s="42" t="s">
        <v>264</v>
      </c>
      <c r="H265" s="43">
        <v>436364</v>
      </c>
      <c r="I265" s="71">
        <f>D265-H265</f>
        <v>0</v>
      </c>
      <c r="J265" s="75"/>
    </row>
    <row r="266" spans="1:10" s="13" customFormat="1" ht="46.5" customHeight="1">
      <c r="A266" s="58"/>
      <c r="B266" s="26"/>
      <c r="C266" s="15"/>
      <c r="D266" s="26"/>
      <c r="E266" s="26"/>
      <c r="F266" s="15"/>
      <c r="G266" s="58" t="s">
        <v>401</v>
      </c>
      <c r="H266" s="26">
        <v>2000000</v>
      </c>
      <c r="I266" s="67"/>
      <c r="J266" s="66"/>
    </row>
    <row r="267" spans="1:10" s="13" customFormat="1" ht="46.5" customHeight="1">
      <c r="A267" s="68" t="s">
        <v>21</v>
      </c>
      <c r="B267" s="69">
        <f>SUM(B268:B286)/2</f>
        <v>824672000</v>
      </c>
      <c r="C267" s="70"/>
      <c r="D267" s="69">
        <f>SUM(D268:D286)/2</f>
        <v>824672000</v>
      </c>
      <c r="E267" s="69">
        <f>B267-D267</f>
        <v>0</v>
      </c>
      <c r="G267" s="68" t="s">
        <v>21</v>
      </c>
      <c r="H267" s="69">
        <f>SUM(H268:H286)/2</f>
        <v>824672000</v>
      </c>
      <c r="I267" s="71" t="e">
        <f>#REF!-H191</f>
        <v>#REF!</v>
      </c>
      <c r="J267" s="75"/>
    </row>
    <row r="268" spans="1:10" s="13" customFormat="1" ht="25.5">
      <c r="A268" s="9" t="s">
        <v>279</v>
      </c>
      <c r="B268" s="27">
        <f>SUM(B269:B274)</f>
        <v>407699000</v>
      </c>
      <c r="C268" s="7"/>
      <c r="D268" s="27">
        <v>407699000</v>
      </c>
      <c r="E268" s="27">
        <f>B268-D268</f>
        <v>0</v>
      </c>
      <c r="G268" s="9" t="s">
        <v>279</v>
      </c>
      <c r="H268" s="27">
        <f>SUM(H269:H274)</f>
        <v>407699000</v>
      </c>
      <c r="I268" s="71" t="e">
        <f>#REF!-H192</f>
        <v>#REF!</v>
      </c>
      <c r="J268" s="75"/>
    </row>
    <row r="269" spans="1:10" s="13" customFormat="1" ht="40.5">
      <c r="A269" s="11" t="s">
        <v>265</v>
      </c>
      <c r="B269" s="12">
        <v>107244000</v>
      </c>
      <c r="C269" s="15" t="s">
        <v>18</v>
      </c>
      <c r="D269" s="12">
        <v>107244000</v>
      </c>
      <c r="E269" s="12">
        <f>B269-D269</f>
        <v>0</v>
      </c>
      <c r="G269" s="11" t="s">
        <v>265</v>
      </c>
      <c r="H269" s="12">
        <v>107244000</v>
      </c>
      <c r="I269" s="71" t="e">
        <f>#REF!-H193</f>
        <v>#REF!</v>
      </c>
      <c r="J269" s="75"/>
    </row>
    <row r="270" spans="1:10" s="13" customFormat="1" ht="21">
      <c r="A270" s="11" t="s">
        <v>266</v>
      </c>
      <c r="B270" s="12">
        <v>12144000</v>
      </c>
      <c r="C270" s="15" t="s">
        <v>18</v>
      </c>
      <c r="D270" s="12">
        <v>12144000</v>
      </c>
      <c r="E270" s="12">
        <f>B270-D270</f>
        <v>0</v>
      </c>
      <c r="G270" s="11" t="s">
        <v>266</v>
      </c>
      <c r="H270" s="12">
        <v>12144000</v>
      </c>
      <c r="I270" s="71" t="e">
        <f>#REF!-H194</f>
        <v>#REF!</v>
      </c>
      <c r="J270" s="75"/>
    </row>
    <row r="271" spans="1:10" s="13" customFormat="1" ht="21">
      <c r="A271" s="11" t="s">
        <v>267</v>
      </c>
      <c r="B271" s="12">
        <v>12338000</v>
      </c>
      <c r="C271" s="16"/>
      <c r="D271" s="12">
        <v>12338000</v>
      </c>
      <c r="E271" s="12">
        <f aca="true" t="shared" si="11" ref="E271:E286">B271-D271</f>
        <v>0</v>
      </c>
      <c r="G271" s="11" t="s">
        <v>267</v>
      </c>
      <c r="H271" s="12">
        <v>12338000</v>
      </c>
      <c r="I271" s="71" t="e">
        <f>#REF!-H195</f>
        <v>#REF!</v>
      </c>
      <c r="J271" s="75"/>
    </row>
    <row r="272" spans="1:10" s="13" customFormat="1" ht="21">
      <c r="A272" s="11" t="s">
        <v>62</v>
      </c>
      <c r="B272" s="12">
        <v>168156000</v>
      </c>
      <c r="C272" s="15" t="s">
        <v>18</v>
      </c>
      <c r="D272" s="12">
        <v>168156000</v>
      </c>
      <c r="E272" s="12">
        <f t="shared" si="11"/>
        <v>0</v>
      </c>
      <c r="G272" s="11" t="s">
        <v>62</v>
      </c>
      <c r="H272" s="12">
        <v>168156000</v>
      </c>
      <c r="I272" s="71" t="e">
        <f>#REF!-H196</f>
        <v>#REF!</v>
      </c>
      <c r="J272" s="75"/>
    </row>
    <row r="273" spans="1:8" s="8" customFormat="1" ht="21">
      <c r="A273" s="11" t="s">
        <v>22</v>
      </c>
      <c r="B273" s="12">
        <v>19854000</v>
      </c>
      <c r="C273" s="15" t="s">
        <v>18</v>
      </c>
      <c r="D273" s="12">
        <v>19854000</v>
      </c>
      <c r="E273" s="12">
        <f t="shared" si="11"/>
        <v>0</v>
      </c>
      <c r="G273" s="11" t="s">
        <v>22</v>
      </c>
      <c r="H273" s="12">
        <v>19854000</v>
      </c>
    </row>
    <row r="274" spans="1:8" s="8" customFormat="1" ht="21">
      <c r="A274" s="11" t="s">
        <v>63</v>
      </c>
      <c r="B274" s="12">
        <v>87963000</v>
      </c>
      <c r="C274" s="15" t="s">
        <v>19</v>
      </c>
      <c r="D274" s="12">
        <v>87963000</v>
      </c>
      <c r="E274" s="12">
        <f t="shared" si="11"/>
        <v>0</v>
      </c>
      <c r="G274" s="11" t="s">
        <v>63</v>
      </c>
      <c r="H274" s="12">
        <v>87963000</v>
      </c>
    </row>
    <row r="275" spans="1:8" s="13" customFormat="1" ht="25.5">
      <c r="A275" s="25" t="s">
        <v>280</v>
      </c>
      <c r="B275" s="28">
        <f>SUM(B276:B286)</f>
        <v>416973000</v>
      </c>
      <c r="C275" s="7"/>
      <c r="D275" s="28">
        <v>416973000</v>
      </c>
      <c r="E275" s="28">
        <f t="shared" si="11"/>
        <v>0</v>
      </c>
      <c r="G275" s="25" t="s">
        <v>323</v>
      </c>
      <c r="H275" s="28">
        <f>SUM(H276:H286)</f>
        <v>416973000</v>
      </c>
    </row>
    <row r="276" spans="1:8" s="13" customFormat="1" ht="20.25">
      <c r="A276" s="29" t="s">
        <v>280</v>
      </c>
      <c r="B276" s="26">
        <f>154500000-4000000</f>
        <v>150500000</v>
      </c>
      <c r="C276" s="15" t="s">
        <v>18</v>
      </c>
      <c r="D276" s="26">
        <v>150500000</v>
      </c>
      <c r="E276" s="26">
        <f t="shared" si="11"/>
        <v>0</v>
      </c>
      <c r="G276" s="29" t="s">
        <v>345</v>
      </c>
      <c r="H276" s="26">
        <f>154500000-4000000</f>
        <v>150500000</v>
      </c>
    </row>
    <row r="277" spans="1:8" s="13" customFormat="1" ht="20.25">
      <c r="A277" s="29" t="s">
        <v>278</v>
      </c>
      <c r="B277" s="26">
        <v>2500000</v>
      </c>
      <c r="C277" s="15" t="s">
        <v>18</v>
      </c>
      <c r="D277" s="26">
        <v>2500000</v>
      </c>
      <c r="E277" s="26">
        <f t="shared" si="11"/>
        <v>0</v>
      </c>
      <c r="G277" s="29" t="s">
        <v>352</v>
      </c>
      <c r="H277" s="26">
        <v>2500000</v>
      </c>
    </row>
    <row r="278" spans="1:8" s="13" customFormat="1" ht="20.25">
      <c r="A278" s="29" t="s">
        <v>276</v>
      </c>
      <c r="B278" s="26">
        <f>38673000-2200000</f>
        <v>36473000</v>
      </c>
      <c r="C278" s="16"/>
      <c r="D278" s="26">
        <v>36473000</v>
      </c>
      <c r="E278" s="26">
        <f t="shared" si="11"/>
        <v>0</v>
      </c>
      <c r="G278" s="29" t="s">
        <v>353</v>
      </c>
      <c r="H278" s="26">
        <f>38673000-2200000</f>
        <v>36473000</v>
      </c>
    </row>
    <row r="279" spans="1:8" s="13" customFormat="1" ht="20.25">
      <c r="A279" s="29" t="s">
        <v>274</v>
      </c>
      <c r="B279" s="26">
        <v>173500000</v>
      </c>
      <c r="C279" s="15" t="s">
        <v>18</v>
      </c>
      <c r="D279" s="26">
        <v>173500000</v>
      </c>
      <c r="E279" s="26">
        <f t="shared" si="11"/>
        <v>0</v>
      </c>
      <c r="G279" s="29" t="s">
        <v>376</v>
      </c>
      <c r="H279" s="26">
        <v>173500000</v>
      </c>
    </row>
    <row r="280" spans="1:8" s="13" customFormat="1" ht="20.25">
      <c r="A280" s="29" t="s">
        <v>275</v>
      </c>
      <c r="B280" s="26">
        <f>50000000-5500000</f>
        <v>44500000</v>
      </c>
      <c r="C280" s="15" t="s">
        <v>18</v>
      </c>
      <c r="D280" s="26">
        <v>44500000</v>
      </c>
      <c r="E280" s="26">
        <f t="shared" si="11"/>
        <v>0</v>
      </c>
      <c r="G280" s="29" t="s">
        <v>346</v>
      </c>
      <c r="H280" s="26">
        <f>50000000-5500000</f>
        <v>44500000</v>
      </c>
    </row>
    <row r="281" spans="1:8" s="8" customFormat="1" ht="21">
      <c r="A281" s="29" t="s">
        <v>273</v>
      </c>
      <c r="B281" s="30">
        <f>1000000+4000000</f>
        <v>5000000</v>
      </c>
      <c r="C281" s="15" t="s">
        <v>19</v>
      </c>
      <c r="D281" s="30">
        <v>5000000</v>
      </c>
      <c r="E281" s="30">
        <f t="shared" si="11"/>
        <v>0</v>
      </c>
      <c r="G281" s="29" t="s">
        <v>347</v>
      </c>
      <c r="H281" s="30">
        <f>1000000+4000000</f>
        <v>5000000</v>
      </c>
    </row>
    <row r="282" spans="1:8" s="13" customFormat="1" ht="20.25">
      <c r="A282" s="29" t="s">
        <v>269</v>
      </c>
      <c r="B282" s="26">
        <v>1000000</v>
      </c>
      <c r="C282" s="15" t="s">
        <v>18</v>
      </c>
      <c r="D282" s="26">
        <v>1000000</v>
      </c>
      <c r="E282" s="26">
        <f t="shared" si="11"/>
        <v>0</v>
      </c>
      <c r="G282" s="29" t="s">
        <v>348</v>
      </c>
      <c r="H282" s="26">
        <v>1000000</v>
      </c>
    </row>
    <row r="283" spans="1:8" s="13" customFormat="1" ht="20.25">
      <c r="A283" s="29" t="s">
        <v>277</v>
      </c>
      <c r="B283" s="26">
        <v>500000</v>
      </c>
      <c r="C283" s="16"/>
      <c r="D283" s="26">
        <v>500000</v>
      </c>
      <c r="E283" s="26">
        <f t="shared" si="11"/>
        <v>0</v>
      </c>
      <c r="G283" s="29" t="s">
        <v>349</v>
      </c>
      <c r="H283" s="26">
        <v>500000</v>
      </c>
    </row>
    <row r="284" spans="1:8" s="13" customFormat="1" ht="20.25">
      <c r="A284" s="29" t="s">
        <v>271</v>
      </c>
      <c r="B284" s="26">
        <v>1000000</v>
      </c>
      <c r="C284" s="15" t="s">
        <v>18</v>
      </c>
      <c r="D284" s="26">
        <v>1000000</v>
      </c>
      <c r="E284" s="26">
        <f t="shared" si="11"/>
        <v>0</v>
      </c>
      <c r="G284" s="29" t="s">
        <v>354</v>
      </c>
      <c r="H284" s="26">
        <v>1000000</v>
      </c>
    </row>
    <row r="285" spans="1:8" s="13" customFormat="1" ht="20.25">
      <c r="A285" s="29" t="s">
        <v>270</v>
      </c>
      <c r="B285" s="26">
        <v>1000000</v>
      </c>
      <c r="C285" s="15" t="s">
        <v>18</v>
      </c>
      <c r="D285" s="26">
        <v>1000000</v>
      </c>
      <c r="E285" s="26">
        <f t="shared" si="11"/>
        <v>0</v>
      </c>
      <c r="G285" s="29" t="s">
        <v>350</v>
      </c>
      <c r="H285" s="26">
        <v>1000000</v>
      </c>
    </row>
    <row r="286" spans="1:8" s="13" customFormat="1" ht="20.25">
      <c r="A286" s="29" t="s">
        <v>272</v>
      </c>
      <c r="B286" s="26">
        <v>1000000</v>
      </c>
      <c r="C286" s="15" t="s">
        <v>19</v>
      </c>
      <c r="D286" s="26">
        <v>1000000</v>
      </c>
      <c r="E286" s="26">
        <f t="shared" si="11"/>
        <v>0</v>
      </c>
      <c r="G286" s="29" t="s">
        <v>351</v>
      </c>
      <c r="H286" s="26">
        <v>1000000</v>
      </c>
    </row>
    <row r="287" spans="1:8" s="13" customFormat="1" ht="26.25">
      <c r="A287" s="22" t="s">
        <v>268</v>
      </c>
      <c r="B287" s="23">
        <f>+B267+B9</f>
        <v>5696247611</v>
      </c>
      <c r="C287" s="24"/>
      <c r="D287" s="23">
        <f>+D267+D9</f>
        <v>5550483142</v>
      </c>
      <c r="E287" s="23">
        <f>+E267+E9</f>
        <v>145764469</v>
      </c>
      <c r="G287" s="22" t="s">
        <v>268</v>
      </c>
      <c r="H287" s="23">
        <f>+H267+H9</f>
        <v>5550483142</v>
      </c>
    </row>
    <row r="288" spans="7:16" s="13" customFormat="1" ht="35.25" customHeight="1">
      <c r="G288" s="76" t="s">
        <v>386</v>
      </c>
      <c r="H288" s="76"/>
      <c r="I288" s="64"/>
      <c r="J288" s="64"/>
      <c r="K288" s="64"/>
      <c r="L288" s="64"/>
      <c r="M288" s="64"/>
      <c r="N288" s="64"/>
      <c r="O288" s="64"/>
      <c r="P288" s="64"/>
    </row>
    <row r="289" spans="7:16" s="13" customFormat="1" ht="42">
      <c r="G289" s="65" t="s">
        <v>390</v>
      </c>
      <c r="H289" s="65"/>
      <c r="I289" s="64"/>
      <c r="J289" s="64"/>
      <c r="K289" s="64"/>
      <c r="L289" s="64"/>
      <c r="M289" s="64"/>
      <c r="N289" s="64"/>
      <c r="O289" s="64"/>
      <c r="P289" s="64"/>
    </row>
    <row r="290" spans="7:16" s="13" customFormat="1" ht="49.5" customHeight="1">
      <c r="G290" s="77" t="s">
        <v>409</v>
      </c>
      <c r="H290" s="77"/>
      <c r="I290" s="64"/>
      <c r="J290" s="64"/>
      <c r="K290" s="64"/>
      <c r="L290" s="64"/>
      <c r="M290" s="64"/>
      <c r="N290" s="64"/>
      <c r="O290" s="64"/>
      <c r="P290" s="64"/>
    </row>
    <row r="291" spans="7:8" s="13" customFormat="1" ht="40.5" customHeight="1">
      <c r="G291" s="73" t="s">
        <v>410</v>
      </c>
      <c r="H291" s="74"/>
    </row>
    <row r="292" spans="7:8" s="24" customFormat="1" ht="42.75" customHeight="1">
      <c r="G292" s="78" t="s">
        <v>411</v>
      </c>
      <c r="H292" s="78"/>
    </row>
    <row r="296" ht="18.75">
      <c r="D296" s="49"/>
    </row>
    <row r="298" ht="18.75">
      <c r="B298" s="49"/>
    </row>
  </sheetData>
  <sheetProtection/>
  <mergeCells count="262">
    <mergeCell ref="G292:H292"/>
    <mergeCell ref="A4:C4"/>
    <mergeCell ref="A5:C5"/>
    <mergeCell ref="I10:J10"/>
    <mergeCell ref="I11:J11"/>
    <mergeCell ref="I12:J12"/>
    <mergeCell ref="G5:I5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60:J260"/>
    <mergeCell ref="I246:J246"/>
    <mergeCell ref="I247:J247"/>
    <mergeCell ref="I248:J248"/>
    <mergeCell ref="I249:J249"/>
    <mergeCell ref="I250:J250"/>
    <mergeCell ref="I251:J251"/>
    <mergeCell ref="I262:J262"/>
    <mergeCell ref="I263:J263"/>
    <mergeCell ref="I264:J264"/>
    <mergeCell ref="G288:H288"/>
    <mergeCell ref="G290:H290"/>
    <mergeCell ref="I255:J255"/>
    <mergeCell ref="I256:J256"/>
    <mergeCell ref="I257:J257"/>
    <mergeCell ref="I258:J258"/>
    <mergeCell ref="I259:J259"/>
    <mergeCell ref="I13:J13"/>
    <mergeCell ref="G291:H291"/>
    <mergeCell ref="I272:J272"/>
    <mergeCell ref="I265:J265"/>
    <mergeCell ref="I267:J267"/>
    <mergeCell ref="I268:J268"/>
    <mergeCell ref="I269:J269"/>
    <mergeCell ref="I270:J270"/>
    <mergeCell ref="I271:J271"/>
    <mergeCell ref="I261:J261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45" r:id="rId2"/>
  <headerFooter>
    <oddHeader>&amp;R&amp;D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82"/>
  <sheetViews>
    <sheetView zoomScale="59" zoomScaleNormal="59" zoomScalePageLayoutView="0" workbookViewId="0" topLeftCell="A1">
      <selection activeCell="A182" sqref="A182"/>
    </sheetView>
  </sheetViews>
  <sheetFormatPr defaultColWidth="9.140625" defaultRowHeight="18.75" customHeight="1"/>
  <cols>
    <col min="1" max="1" width="182.140625" style="0" customWidth="1"/>
    <col min="2" max="2" width="27.00390625" style="0" bestFit="1" customWidth="1"/>
  </cols>
  <sheetData>
    <row r="1" ht="31.5" customHeight="1"/>
    <row r="2" ht="33.75" customHeight="1"/>
    <row r="3" spans="1:2" ht="26.25">
      <c r="A3" s="17" t="s">
        <v>284</v>
      </c>
      <c r="B3" s="18" t="s">
        <v>0</v>
      </c>
    </row>
    <row r="4" spans="1:2" ht="25.5">
      <c r="A4" s="5" t="s">
        <v>17</v>
      </c>
      <c r="B4" s="6">
        <f>SUM(B5:B261)/2</f>
        <v>4725811142</v>
      </c>
    </row>
    <row r="5" spans="1:2" ht="18.75" customHeight="1">
      <c r="A5" s="36" t="s">
        <v>320</v>
      </c>
      <c r="B5" s="27">
        <f>SUM(B6:B14)</f>
        <v>144271936</v>
      </c>
    </row>
    <row r="6" spans="1:2" ht="18.75" customHeight="1">
      <c r="A6" s="37" t="s">
        <v>65</v>
      </c>
      <c r="B6" s="12">
        <v>9830136</v>
      </c>
    </row>
    <row r="7" spans="1:2" ht="18.75" customHeight="1">
      <c r="A7" s="11" t="s">
        <v>66</v>
      </c>
      <c r="B7" s="12">
        <v>5612729</v>
      </c>
    </row>
    <row r="8" spans="1:2" ht="18.75" customHeight="1">
      <c r="A8" s="11" t="s">
        <v>67</v>
      </c>
      <c r="B8" s="12">
        <v>2000000</v>
      </c>
    </row>
    <row r="9" spans="1:2" ht="18.75" customHeight="1">
      <c r="A9" s="11" t="s">
        <v>68</v>
      </c>
      <c r="B9" s="12">
        <v>12820363</v>
      </c>
    </row>
    <row r="10" spans="1:2" ht="18.75" customHeight="1">
      <c r="A10" s="11" t="s">
        <v>69</v>
      </c>
      <c r="B10" s="12">
        <v>8802182</v>
      </c>
    </row>
    <row r="11" spans="1:2" ht="18.75" customHeight="1">
      <c r="A11" s="11" t="s">
        <v>70</v>
      </c>
      <c r="B11" s="12">
        <v>10025455</v>
      </c>
    </row>
    <row r="12" spans="1:2" ht="18.75" customHeight="1">
      <c r="A12" s="11" t="s">
        <v>71</v>
      </c>
      <c r="B12" s="12">
        <v>12955616</v>
      </c>
    </row>
    <row r="13" spans="1:2" ht="18.75" customHeight="1">
      <c r="A13" s="11" t="s">
        <v>72</v>
      </c>
      <c r="B13" s="12">
        <v>10225455</v>
      </c>
    </row>
    <row r="14" spans="1:2" ht="18.75" customHeight="1">
      <c r="A14" s="11" t="s">
        <v>73</v>
      </c>
      <c r="B14" s="12">
        <v>72000000</v>
      </c>
    </row>
    <row r="15" spans="1:2" ht="18.75" customHeight="1">
      <c r="A15" s="31" t="s">
        <v>285</v>
      </c>
      <c r="B15" s="27">
        <v>808653</v>
      </c>
    </row>
    <row r="16" spans="1:2" ht="18.75" customHeight="1">
      <c r="A16" s="11" t="s">
        <v>324</v>
      </c>
      <c r="B16" s="12">
        <v>808653</v>
      </c>
    </row>
    <row r="17" spans="1:2" ht="18.75" customHeight="1">
      <c r="A17" s="31" t="s">
        <v>286</v>
      </c>
      <c r="B17" s="27">
        <v>2425961</v>
      </c>
    </row>
    <row r="18" spans="1:2" ht="18.75" customHeight="1">
      <c r="A18" s="11" t="s">
        <v>364</v>
      </c>
      <c r="B18" s="12">
        <v>2425961</v>
      </c>
    </row>
    <row r="19" spans="1:2" ht="18.75" customHeight="1">
      <c r="A19" s="39" t="s">
        <v>287</v>
      </c>
      <c r="B19" s="27">
        <v>2919711</v>
      </c>
    </row>
    <row r="20" spans="1:2" ht="18.75" customHeight="1">
      <c r="A20" s="11" t="s">
        <v>355</v>
      </c>
      <c r="B20" s="12">
        <v>2919711</v>
      </c>
    </row>
    <row r="21" spans="1:2" ht="18.75" customHeight="1">
      <c r="A21" s="31" t="s">
        <v>288</v>
      </c>
      <c r="B21" s="27">
        <v>3243576</v>
      </c>
    </row>
    <row r="22" spans="1:2" ht="18.75" customHeight="1">
      <c r="A22" s="11" t="s">
        <v>325</v>
      </c>
      <c r="B22" s="12">
        <v>3243576</v>
      </c>
    </row>
    <row r="23" spans="1:2" ht="18.75" customHeight="1">
      <c r="A23" s="39" t="s">
        <v>289</v>
      </c>
      <c r="B23" s="27">
        <v>2021634</v>
      </c>
    </row>
    <row r="24" spans="1:2" ht="18.75" customHeight="1">
      <c r="A24" s="11" t="s">
        <v>356</v>
      </c>
      <c r="B24" s="12">
        <v>2021634</v>
      </c>
    </row>
    <row r="25" spans="1:2" ht="18.75" customHeight="1">
      <c r="A25" s="39" t="s">
        <v>290</v>
      </c>
      <c r="B25" s="27">
        <v>3239672</v>
      </c>
    </row>
    <row r="26" spans="1:2" ht="18.75" customHeight="1">
      <c r="A26" s="11" t="s">
        <v>357</v>
      </c>
      <c r="B26" s="12">
        <v>3239672</v>
      </c>
    </row>
    <row r="27" spans="1:2" ht="18.75" customHeight="1">
      <c r="A27" s="31" t="s">
        <v>291</v>
      </c>
      <c r="B27" s="27">
        <v>2830287</v>
      </c>
    </row>
    <row r="28" spans="1:2" ht="18.75" customHeight="1">
      <c r="A28" s="11" t="s">
        <v>326</v>
      </c>
      <c r="B28" s="12">
        <v>2830287</v>
      </c>
    </row>
    <row r="29" spans="1:2" ht="25.5">
      <c r="A29" s="31" t="s">
        <v>292</v>
      </c>
      <c r="B29" s="27">
        <v>1617308</v>
      </c>
    </row>
    <row r="30" spans="1:2" ht="18.75" customHeight="1">
      <c r="A30" s="11" t="s">
        <v>327</v>
      </c>
      <c r="B30" s="12">
        <v>1617308</v>
      </c>
    </row>
    <row r="31" spans="1:2" ht="18.75" customHeight="1">
      <c r="A31" s="39" t="s">
        <v>293</v>
      </c>
      <c r="B31" s="27">
        <v>3099884</v>
      </c>
    </row>
    <row r="32" spans="1:2" ht="18.75" customHeight="1">
      <c r="A32" s="11" t="s">
        <v>361</v>
      </c>
      <c r="B32" s="12">
        <v>3099884</v>
      </c>
    </row>
    <row r="33" spans="1:2" ht="18.75" customHeight="1">
      <c r="A33" s="39" t="s">
        <v>294</v>
      </c>
      <c r="B33" s="27">
        <v>1212981</v>
      </c>
    </row>
    <row r="34" spans="1:2" ht="18.75" customHeight="1">
      <c r="A34" s="11" t="s">
        <v>358</v>
      </c>
      <c r="B34" s="12">
        <v>1212981</v>
      </c>
    </row>
    <row r="35" spans="1:2" ht="18.75" customHeight="1">
      <c r="A35" s="39" t="s">
        <v>295</v>
      </c>
      <c r="B35" s="27">
        <v>808653</v>
      </c>
    </row>
    <row r="36" spans="1:2" ht="18.75" customHeight="1">
      <c r="A36" s="11" t="s">
        <v>359</v>
      </c>
      <c r="B36" s="12">
        <v>808653</v>
      </c>
    </row>
    <row r="37" spans="1:2" ht="18.75" customHeight="1">
      <c r="A37" s="31" t="s">
        <v>296</v>
      </c>
      <c r="B37" s="27">
        <v>2830287</v>
      </c>
    </row>
    <row r="38" spans="1:2" ht="18.75" customHeight="1">
      <c r="A38" s="11" t="s">
        <v>328</v>
      </c>
      <c r="B38" s="12">
        <v>2830287</v>
      </c>
    </row>
    <row r="39" spans="1:2" ht="18.75" customHeight="1">
      <c r="A39" s="31" t="s">
        <v>297</v>
      </c>
      <c r="B39" s="27">
        <v>2830287</v>
      </c>
    </row>
    <row r="40" spans="1:2" ht="18.75" customHeight="1">
      <c r="A40" s="11" t="s">
        <v>330</v>
      </c>
      <c r="B40" s="12">
        <v>2830287</v>
      </c>
    </row>
    <row r="41" spans="1:2" ht="18.75" customHeight="1">
      <c r="A41" s="31" t="s">
        <v>298</v>
      </c>
      <c r="B41" s="27">
        <v>2021346</v>
      </c>
    </row>
    <row r="42" spans="1:2" ht="18.75" customHeight="1">
      <c r="A42" s="11" t="s">
        <v>329</v>
      </c>
      <c r="B42" s="12">
        <v>2021346</v>
      </c>
    </row>
    <row r="43" spans="1:2" ht="18.75" customHeight="1">
      <c r="A43" s="31" t="s">
        <v>299</v>
      </c>
      <c r="B43" s="27">
        <v>3239672</v>
      </c>
    </row>
    <row r="44" spans="1:2" ht="18.75" customHeight="1">
      <c r="A44" s="11" t="s">
        <v>365</v>
      </c>
      <c r="B44" s="12">
        <v>3239672</v>
      </c>
    </row>
    <row r="45" spans="1:2" ht="18.75" customHeight="1">
      <c r="A45" s="39" t="s">
        <v>300</v>
      </c>
      <c r="B45" s="27">
        <v>808653</v>
      </c>
    </row>
    <row r="46" spans="1:2" ht="18.75" customHeight="1">
      <c r="A46" s="11" t="s">
        <v>360</v>
      </c>
      <c r="B46" s="12">
        <v>808653</v>
      </c>
    </row>
    <row r="47" spans="1:2" ht="18.75" customHeight="1">
      <c r="A47" s="31" t="s">
        <v>301</v>
      </c>
      <c r="B47" s="27">
        <v>2021634</v>
      </c>
    </row>
    <row r="48" spans="1:2" ht="18.75" customHeight="1">
      <c r="A48" s="38" t="s">
        <v>366</v>
      </c>
      <c r="B48" s="12">
        <v>2021634</v>
      </c>
    </row>
    <row r="49" spans="1:2" ht="18.75" customHeight="1">
      <c r="A49" s="31" t="s">
        <v>302</v>
      </c>
      <c r="B49" s="27">
        <v>808653</v>
      </c>
    </row>
    <row r="50" spans="1:2" ht="18.75" customHeight="1">
      <c r="A50" s="11" t="s">
        <v>331</v>
      </c>
      <c r="B50" s="12">
        <v>808653</v>
      </c>
    </row>
    <row r="51" spans="1:2" ht="18.75" customHeight="1">
      <c r="A51" s="31" t="s">
        <v>303</v>
      </c>
      <c r="B51" s="27">
        <v>1617308</v>
      </c>
    </row>
    <row r="52" spans="1:2" ht="18.75" customHeight="1">
      <c r="A52" s="11" t="s">
        <v>332</v>
      </c>
      <c r="B52" s="12">
        <v>1617308</v>
      </c>
    </row>
    <row r="53" spans="1:2" ht="18.75" customHeight="1">
      <c r="A53" s="31" t="s">
        <v>304</v>
      </c>
      <c r="B53" s="27">
        <v>1212981</v>
      </c>
    </row>
    <row r="54" spans="1:2" ht="18.75" customHeight="1">
      <c r="A54" s="11" t="s">
        <v>333</v>
      </c>
      <c r="B54" s="12">
        <v>1212981</v>
      </c>
    </row>
    <row r="55" spans="1:2" ht="18.75" customHeight="1">
      <c r="A55" s="31" t="s">
        <v>305</v>
      </c>
      <c r="B55" s="27">
        <v>3239672</v>
      </c>
    </row>
    <row r="56" spans="1:2" ht="18.75" customHeight="1">
      <c r="A56" s="11" t="s">
        <v>334</v>
      </c>
      <c r="B56" s="12">
        <v>3239672</v>
      </c>
    </row>
    <row r="57" spans="1:2" ht="18.75" customHeight="1">
      <c r="A57" s="31" t="s">
        <v>306</v>
      </c>
      <c r="B57" s="27">
        <v>808653</v>
      </c>
    </row>
    <row r="58" spans="1:2" ht="18.75" customHeight="1">
      <c r="A58" s="11" t="s">
        <v>367</v>
      </c>
      <c r="B58" s="12">
        <v>808653</v>
      </c>
    </row>
    <row r="59" spans="1:2" ht="18.75" customHeight="1">
      <c r="A59" s="31" t="s">
        <v>307</v>
      </c>
      <c r="B59" s="27">
        <v>3239672</v>
      </c>
    </row>
    <row r="60" spans="1:2" ht="18.75" customHeight="1">
      <c r="A60" s="11" t="s">
        <v>335</v>
      </c>
      <c r="B60" s="12">
        <v>3239672</v>
      </c>
    </row>
    <row r="61" spans="1:2" ht="18.75" customHeight="1">
      <c r="A61" s="31" t="s">
        <v>308</v>
      </c>
      <c r="B61" s="27">
        <v>808653</v>
      </c>
    </row>
    <row r="62" spans="1:2" ht="18.75" customHeight="1">
      <c r="A62" s="11" t="s">
        <v>336</v>
      </c>
      <c r="B62" s="12">
        <v>808653</v>
      </c>
    </row>
    <row r="63" spans="1:2" ht="18.75" customHeight="1">
      <c r="A63" s="31" t="s">
        <v>309</v>
      </c>
      <c r="B63" s="27">
        <v>3239672</v>
      </c>
    </row>
    <row r="64" spans="1:2" ht="18.75" customHeight="1">
      <c r="A64" s="11" t="s">
        <v>337</v>
      </c>
      <c r="B64" s="12">
        <v>3239672</v>
      </c>
    </row>
    <row r="65" spans="1:2" ht="18.75" customHeight="1">
      <c r="A65" s="31" t="s">
        <v>310</v>
      </c>
      <c r="B65" s="27">
        <v>2425961</v>
      </c>
    </row>
    <row r="66" spans="1:2" ht="18.75" customHeight="1">
      <c r="A66" s="11" t="s">
        <v>338</v>
      </c>
      <c r="B66" s="12">
        <v>2425961</v>
      </c>
    </row>
    <row r="67" spans="1:2" ht="18.75" customHeight="1">
      <c r="A67" s="39" t="s">
        <v>311</v>
      </c>
      <c r="B67" s="27">
        <v>808653</v>
      </c>
    </row>
    <row r="68" spans="1:2" ht="18.75" customHeight="1">
      <c r="A68" s="11" t="s">
        <v>362</v>
      </c>
      <c r="B68" s="12">
        <v>808653</v>
      </c>
    </row>
    <row r="69" spans="1:2" ht="18.75" customHeight="1">
      <c r="A69" s="31" t="s">
        <v>312</v>
      </c>
      <c r="B69" s="27">
        <v>3239672</v>
      </c>
    </row>
    <row r="70" spans="1:2" ht="18.75" customHeight="1">
      <c r="A70" s="11" t="s">
        <v>339</v>
      </c>
      <c r="B70" s="12">
        <v>3239672</v>
      </c>
    </row>
    <row r="71" spans="1:2" ht="18.75" customHeight="1">
      <c r="A71" s="31" t="s">
        <v>313</v>
      </c>
      <c r="B71" s="27">
        <v>1212981</v>
      </c>
    </row>
    <row r="72" spans="1:2" ht="18.75" customHeight="1">
      <c r="A72" s="11" t="s">
        <v>340</v>
      </c>
      <c r="B72" s="12">
        <v>1212981</v>
      </c>
    </row>
    <row r="73" spans="1:2" ht="18.75" customHeight="1">
      <c r="A73" s="31" t="s">
        <v>314</v>
      </c>
      <c r="B73" s="27">
        <v>1617308</v>
      </c>
    </row>
    <row r="74" spans="1:2" ht="18.75" customHeight="1">
      <c r="A74" s="11" t="s">
        <v>341</v>
      </c>
      <c r="B74" s="12">
        <v>1617308</v>
      </c>
    </row>
    <row r="75" spans="1:2" ht="18.75" customHeight="1">
      <c r="A75" s="39" t="s">
        <v>315</v>
      </c>
      <c r="B75" s="27">
        <v>3239672</v>
      </c>
    </row>
    <row r="76" spans="1:2" ht="18.75" customHeight="1">
      <c r="A76" s="11" t="s">
        <v>363</v>
      </c>
      <c r="B76" s="12">
        <v>3239672</v>
      </c>
    </row>
    <row r="77" spans="1:2" ht="18.75" customHeight="1">
      <c r="A77" s="9" t="s">
        <v>54</v>
      </c>
      <c r="B77" s="27">
        <v>7952727</v>
      </c>
    </row>
    <row r="78" spans="1:2" ht="18.75" customHeight="1">
      <c r="A78" s="11" t="s">
        <v>105</v>
      </c>
      <c r="B78" s="12">
        <v>883636</v>
      </c>
    </row>
    <row r="79" spans="1:2" ht="18.75" customHeight="1">
      <c r="A79" s="11" t="s">
        <v>106</v>
      </c>
      <c r="B79" s="12">
        <v>7069091</v>
      </c>
    </row>
    <row r="80" spans="1:2" ht="18.75" customHeight="1">
      <c r="A80" s="9" t="s">
        <v>55</v>
      </c>
      <c r="B80" s="27">
        <v>6996819</v>
      </c>
    </row>
    <row r="81" spans="1:2" ht="18.75" customHeight="1">
      <c r="A81" s="11" t="s">
        <v>107</v>
      </c>
      <c r="B81" s="12">
        <v>6996819</v>
      </c>
    </row>
    <row r="82" spans="1:2" ht="18.75" customHeight="1">
      <c r="A82" s="9" t="s">
        <v>321</v>
      </c>
      <c r="B82" s="27">
        <v>8651636</v>
      </c>
    </row>
    <row r="83" spans="1:2" ht="18.75" customHeight="1">
      <c r="A83" s="11" t="s">
        <v>108</v>
      </c>
      <c r="B83" s="12">
        <v>2356364</v>
      </c>
    </row>
    <row r="84" spans="1:2" ht="18.75" customHeight="1">
      <c r="A84" s="11" t="s">
        <v>109</v>
      </c>
      <c r="B84" s="12">
        <v>3272727</v>
      </c>
    </row>
    <row r="85" spans="1:2" ht="18.75" customHeight="1">
      <c r="A85" s="11" t="s">
        <v>110</v>
      </c>
      <c r="B85" s="12">
        <v>2454545</v>
      </c>
    </row>
    <row r="86" spans="1:2" ht="18.75" customHeight="1">
      <c r="A86" s="11" t="s">
        <v>111</v>
      </c>
      <c r="B86" s="12">
        <v>141000</v>
      </c>
    </row>
    <row r="87" spans="1:2" ht="18.75" customHeight="1">
      <c r="A87" s="11" t="s">
        <v>112</v>
      </c>
      <c r="B87" s="12">
        <v>141000</v>
      </c>
    </row>
    <row r="88" spans="1:2" ht="18.75" customHeight="1">
      <c r="A88" s="11" t="s">
        <v>113</v>
      </c>
      <c r="B88" s="12">
        <v>141000</v>
      </c>
    </row>
    <row r="89" spans="1:2" ht="18.75" customHeight="1">
      <c r="A89" s="11" t="s">
        <v>114</v>
      </c>
      <c r="B89" s="12">
        <v>145000</v>
      </c>
    </row>
    <row r="90" spans="1:2" ht="18.75" customHeight="1">
      <c r="A90" s="9" t="s">
        <v>57</v>
      </c>
      <c r="B90" s="27">
        <f>SUM(B91:B96)</f>
        <v>87123014</v>
      </c>
    </row>
    <row r="91" spans="1:2" ht="18.75" customHeight="1">
      <c r="A91" s="11" t="s">
        <v>115</v>
      </c>
      <c r="B91" s="12">
        <v>10407400</v>
      </c>
    </row>
    <row r="92" spans="1:2" ht="18.75" customHeight="1">
      <c r="A92" s="11" t="s">
        <v>116</v>
      </c>
      <c r="B92" s="12">
        <v>4090909</v>
      </c>
    </row>
    <row r="93" spans="1:2" ht="18.75" customHeight="1">
      <c r="A93" s="11" t="s">
        <v>117</v>
      </c>
      <c r="B93" s="12">
        <v>1237300</v>
      </c>
    </row>
    <row r="94" spans="1:2" ht="18.75" customHeight="1">
      <c r="A94" s="11" t="s">
        <v>118</v>
      </c>
      <c r="B94" s="12">
        <v>8181818</v>
      </c>
    </row>
    <row r="95" spans="1:2" ht="18.75" customHeight="1">
      <c r="A95" s="11" t="s">
        <v>119</v>
      </c>
      <c r="B95" s="12">
        <v>11196610</v>
      </c>
    </row>
    <row r="96" spans="1:2" ht="18.75" customHeight="1">
      <c r="A96" s="11" t="s">
        <v>120</v>
      </c>
      <c r="B96" s="12">
        <v>52008977</v>
      </c>
    </row>
    <row r="97" spans="1:2" ht="18.75" customHeight="1">
      <c r="A97" s="9" t="s">
        <v>121</v>
      </c>
      <c r="B97" s="27">
        <v>82904005</v>
      </c>
    </row>
    <row r="98" spans="1:2" ht="18.75" customHeight="1">
      <c r="A98" s="11" t="s">
        <v>122</v>
      </c>
      <c r="B98" s="12">
        <v>82904005</v>
      </c>
    </row>
    <row r="99" spans="1:2" ht="18.75" customHeight="1">
      <c r="A99" s="31" t="s">
        <v>322</v>
      </c>
      <c r="B99" s="27">
        <v>7069091</v>
      </c>
    </row>
    <row r="100" spans="1:2" ht="18.75" customHeight="1">
      <c r="A100" s="11" t="s">
        <v>123</v>
      </c>
      <c r="B100" s="12">
        <v>2945455</v>
      </c>
    </row>
    <row r="101" spans="1:2" ht="18.75" customHeight="1">
      <c r="A101" s="11" t="s">
        <v>124</v>
      </c>
      <c r="B101" s="12">
        <v>4123636</v>
      </c>
    </row>
    <row r="102" spans="1:2" ht="18.75" customHeight="1">
      <c r="A102" s="9" t="s">
        <v>368</v>
      </c>
      <c r="B102" s="50">
        <f>SUM(B103:B106)</f>
        <v>39194274</v>
      </c>
    </row>
    <row r="103" spans="1:2" ht="18.75" customHeight="1">
      <c r="A103" s="11" t="s">
        <v>125</v>
      </c>
      <c r="B103" s="12">
        <v>712455</v>
      </c>
    </row>
    <row r="104" spans="1:2" ht="18.75" customHeight="1">
      <c r="A104" s="11" t="s">
        <v>342</v>
      </c>
      <c r="B104" s="12">
        <v>4172727</v>
      </c>
    </row>
    <row r="105" spans="1:2" ht="18.75" customHeight="1">
      <c r="A105" s="11" t="s">
        <v>343</v>
      </c>
      <c r="B105" s="12">
        <v>695455</v>
      </c>
    </row>
    <row r="106" spans="1:2" ht="18.75" customHeight="1">
      <c r="A106" s="11" t="s">
        <v>344</v>
      </c>
      <c r="B106" s="12">
        <v>33613637</v>
      </c>
    </row>
    <row r="107" spans="1:2" ht="18.75" customHeight="1">
      <c r="A107" s="31" t="s">
        <v>316</v>
      </c>
      <c r="B107" s="27">
        <f>SUM(B108:B150)</f>
        <v>1047737792</v>
      </c>
    </row>
    <row r="108" spans="1:2" ht="18.75" customHeight="1">
      <c r="A108" s="11" t="s">
        <v>129</v>
      </c>
      <c r="B108" s="12">
        <v>2960350</v>
      </c>
    </row>
    <row r="109" spans="1:2" ht="18.75" customHeight="1">
      <c r="A109" s="11" t="s">
        <v>130</v>
      </c>
      <c r="B109" s="12">
        <v>727245</v>
      </c>
    </row>
    <row r="110" spans="1:2" ht="18.75" customHeight="1">
      <c r="A110" s="11" t="s">
        <v>131</v>
      </c>
      <c r="B110" s="12">
        <v>857273</v>
      </c>
    </row>
    <row r="111" spans="1:2" ht="18.75" customHeight="1">
      <c r="A111" s="11" t="s">
        <v>132</v>
      </c>
      <c r="B111" s="12">
        <v>1457273</v>
      </c>
    </row>
    <row r="112" spans="1:2" ht="18.75" customHeight="1">
      <c r="A112" s="11" t="s">
        <v>133</v>
      </c>
      <c r="B112" s="12">
        <v>294546</v>
      </c>
    </row>
    <row r="113" spans="1:2" ht="18.75" customHeight="1">
      <c r="A113" s="11" t="s">
        <v>134</v>
      </c>
      <c r="B113" s="12">
        <v>3000000</v>
      </c>
    </row>
    <row r="114" spans="1:2" ht="18.75" customHeight="1">
      <c r="A114" s="11" t="s">
        <v>135</v>
      </c>
      <c r="B114" s="12">
        <v>857273</v>
      </c>
    </row>
    <row r="115" spans="1:2" ht="18.75" customHeight="1">
      <c r="A115" s="11" t="s">
        <v>136</v>
      </c>
      <c r="B115" s="12">
        <v>19720828</v>
      </c>
    </row>
    <row r="116" spans="1:2" ht="18.75" customHeight="1">
      <c r="A116" s="11" t="s">
        <v>137</v>
      </c>
      <c r="B116" s="12">
        <v>8931920</v>
      </c>
    </row>
    <row r="117" spans="1:2" ht="18.75" customHeight="1">
      <c r="A117" s="11" t="s">
        <v>138</v>
      </c>
      <c r="B117" s="12">
        <v>500000</v>
      </c>
    </row>
    <row r="118" spans="1:2" ht="18.75" customHeight="1">
      <c r="A118" s="11" t="s">
        <v>139</v>
      </c>
      <c r="B118" s="12">
        <v>957273</v>
      </c>
    </row>
    <row r="119" spans="1:2" ht="18.75" customHeight="1">
      <c r="A119" s="11" t="s">
        <v>140</v>
      </c>
      <c r="B119" s="12">
        <v>100000</v>
      </c>
    </row>
    <row r="120" spans="1:2" ht="18.75" customHeight="1">
      <c r="A120" s="11" t="s">
        <v>141</v>
      </c>
      <c r="B120" s="12">
        <v>7176364</v>
      </c>
    </row>
    <row r="121" spans="1:2" ht="18.75" customHeight="1">
      <c r="A121" s="11" t="s">
        <v>142</v>
      </c>
      <c r="B121" s="12">
        <v>8681818</v>
      </c>
    </row>
    <row r="122" spans="1:2" ht="18.75" customHeight="1">
      <c r="A122" s="11" t="s">
        <v>143</v>
      </c>
      <c r="B122" s="12">
        <v>4590909</v>
      </c>
    </row>
    <row r="123" spans="1:2" ht="18.75" customHeight="1">
      <c r="A123" s="11" t="s">
        <v>144</v>
      </c>
      <c r="B123" s="12">
        <v>235000</v>
      </c>
    </row>
    <row r="124" spans="1:2" ht="18.75" customHeight="1">
      <c r="A124" s="11" t="s">
        <v>145</v>
      </c>
      <c r="B124" s="12">
        <v>61462624</v>
      </c>
    </row>
    <row r="125" spans="1:2" ht="18.75" customHeight="1">
      <c r="A125" s="11" t="s">
        <v>146</v>
      </c>
      <c r="B125" s="12">
        <v>31516705</v>
      </c>
    </row>
    <row r="126" spans="1:2" ht="18.75" customHeight="1">
      <c r="A126" s="11" t="s">
        <v>147</v>
      </c>
      <c r="B126" s="12">
        <v>15141903</v>
      </c>
    </row>
    <row r="127" spans="1:2" ht="18.75" customHeight="1">
      <c r="A127" s="11" t="s">
        <v>148</v>
      </c>
      <c r="B127" s="12">
        <v>285478378</v>
      </c>
    </row>
    <row r="128" spans="1:2" ht="18.75" customHeight="1">
      <c r="A128" s="11" t="s">
        <v>149</v>
      </c>
      <c r="B128" s="12">
        <v>3534391</v>
      </c>
    </row>
    <row r="129" spans="1:2" ht="18.75" customHeight="1">
      <c r="A129" s="11" t="s">
        <v>150</v>
      </c>
      <c r="B129" s="12">
        <v>147848506</v>
      </c>
    </row>
    <row r="130" spans="1:2" ht="18.75" customHeight="1">
      <c r="A130" s="11" t="s">
        <v>151</v>
      </c>
      <c r="B130" s="12">
        <v>857273</v>
      </c>
    </row>
    <row r="131" spans="1:2" ht="18.75" customHeight="1">
      <c r="A131" s="11" t="s">
        <v>152</v>
      </c>
      <c r="B131" s="12">
        <v>100000</v>
      </c>
    </row>
    <row r="132" spans="1:2" ht="18.75" customHeight="1">
      <c r="A132" s="11" t="s">
        <v>153</v>
      </c>
      <c r="B132" s="12">
        <v>100000</v>
      </c>
    </row>
    <row r="133" spans="1:2" ht="18.75" customHeight="1">
      <c r="A133" s="11" t="s">
        <v>154</v>
      </c>
      <c r="B133" s="12">
        <v>10009091</v>
      </c>
    </row>
    <row r="134" spans="1:2" ht="18.75" customHeight="1">
      <c r="A134" s="11" t="s">
        <v>155</v>
      </c>
      <c r="B134" s="12">
        <v>857270</v>
      </c>
    </row>
    <row r="135" spans="1:2" ht="18.75" customHeight="1">
      <c r="A135" s="11" t="s">
        <v>156</v>
      </c>
      <c r="B135" s="12">
        <v>20000</v>
      </c>
    </row>
    <row r="136" spans="1:2" ht="18.75" customHeight="1">
      <c r="A136" s="11" t="s">
        <v>157</v>
      </c>
      <c r="B136" s="12">
        <v>20000</v>
      </c>
    </row>
    <row r="137" spans="1:2" ht="18.75" customHeight="1">
      <c r="A137" s="11" t="s">
        <v>158</v>
      </c>
      <c r="B137" s="12">
        <v>175624</v>
      </c>
    </row>
    <row r="138" spans="1:2" ht="18.75" customHeight="1">
      <c r="A138" s="11" t="s">
        <v>159</v>
      </c>
      <c r="B138" s="12">
        <v>44306190</v>
      </c>
    </row>
    <row r="139" spans="1:2" ht="18.75" customHeight="1">
      <c r="A139" s="11" t="s">
        <v>160</v>
      </c>
      <c r="B139" s="12">
        <v>957273</v>
      </c>
    </row>
    <row r="140" spans="1:2" ht="18.75" customHeight="1">
      <c r="A140" s="11" t="s">
        <v>161</v>
      </c>
      <c r="B140" s="12">
        <v>230015140</v>
      </c>
    </row>
    <row r="141" spans="1:2" ht="18.75" customHeight="1">
      <c r="A141" s="11" t="s">
        <v>162</v>
      </c>
      <c r="B141" s="12">
        <v>135905664</v>
      </c>
    </row>
    <row r="142" spans="1:2" ht="18.75" customHeight="1">
      <c r="A142" s="11" t="s">
        <v>163</v>
      </c>
      <c r="B142" s="12">
        <v>100000</v>
      </c>
    </row>
    <row r="143" spans="1:2" ht="18.75" customHeight="1">
      <c r="A143" s="11" t="s">
        <v>164</v>
      </c>
      <c r="B143" s="12">
        <v>100000</v>
      </c>
    </row>
    <row r="144" spans="1:2" ht="18.75" customHeight="1">
      <c r="A144" s="11" t="s">
        <v>165</v>
      </c>
      <c r="B144" s="12">
        <v>857273</v>
      </c>
    </row>
    <row r="145" spans="1:2" ht="18.75" customHeight="1">
      <c r="A145" s="11" t="s">
        <v>166</v>
      </c>
      <c r="B145" s="12">
        <v>460000</v>
      </c>
    </row>
    <row r="146" spans="1:2" ht="18.75" customHeight="1">
      <c r="A146" s="11" t="s">
        <v>167</v>
      </c>
      <c r="B146" s="12">
        <v>1296023</v>
      </c>
    </row>
    <row r="147" spans="1:2" ht="18.75" customHeight="1">
      <c r="A147" s="11" t="s">
        <v>168</v>
      </c>
      <c r="B147" s="12">
        <v>997664</v>
      </c>
    </row>
    <row r="148" spans="1:2" ht="18.75" customHeight="1">
      <c r="A148" s="11" t="s">
        <v>169</v>
      </c>
      <c r="B148" s="12">
        <v>10050000</v>
      </c>
    </row>
    <row r="149" spans="1:2" ht="18.75" customHeight="1">
      <c r="A149" s="11" t="s">
        <v>170</v>
      </c>
      <c r="B149" s="12">
        <v>3050000</v>
      </c>
    </row>
    <row r="150" spans="1:2" ht="18.75" customHeight="1">
      <c r="A150" s="11" t="s">
        <v>171</v>
      </c>
      <c r="B150" s="12">
        <v>1472728</v>
      </c>
    </row>
    <row r="151" spans="1:2" ht="18.75" customHeight="1">
      <c r="A151" s="9" t="s">
        <v>2</v>
      </c>
      <c r="B151" s="27">
        <f>SUM(B152:B171)</f>
        <v>550569834</v>
      </c>
    </row>
    <row r="152" spans="1:2" ht="18.75" customHeight="1">
      <c r="A152" s="33" t="s">
        <v>172</v>
      </c>
      <c r="B152" s="34">
        <v>2000000</v>
      </c>
    </row>
    <row r="153" spans="1:2" ht="18.75" customHeight="1">
      <c r="A153" s="33" t="s">
        <v>173</v>
      </c>
      <c r="B153" s="34">
        <v>1000000</v>
      </c>
    </row>
    <row r="154" spans="1:2" ht="18.75" customHeight="1">
      <c r="A154" s="33" t="s">
        <v>174</v>
      </c>
      <c r="B154" s="34">
        <v>13000000</v>
      </c>
    </row>
    <row r="155" spans="1:2" ht="18.75" customHeight="1">
      <c r="A155" s="33" t="s">
        <v>175</v>
      </c>
      <c r="B155" s="34">
        <v>1000000</v>
      </c>
    </row>
    <row r="156" spans="1:2" ht="18.75" customHeight="1">
      <c r="A156" s="33" t="s">
        <v>176</v>
      </c>
      <c r="B156" s="34">
        <v>500000</v>
      </c>
    </row>
    <row r="157" spans="1:2" ht="18.75" customHeight="1">
      <c r="A157" s="33" t="s">
        <v>177</v>
      </c>
      <c r="B157" s="34">
        <v>2000000</v>
      </c>
    </row>
    <row r="158" spans="1:2" ht="18.75" customHeight="1">
      <c r="A158" s="33" t="s">
        <v>178</v>
      </c>
      <c r="B158" s="40">
        <v>110430252</v>
      </c>
    </row>
    <row r="159" spans="1:2" ht="18.75" customHeight="1">
      <c r="A159" s="11" t="s">
        <v>179</v>
      </c>
      <c r="B159" s="12">
        <v>58316506</v>
      </c>
    </row>
    <row r="160" spans="1:2" ht="18.75" customHeight="1">
      <c r="A160" s="11" t="s">
        <v>180</v>
      </c>
      <c r="B160" s="41">
        <v>104668531</v>
      </c>
    </row>
    <row r="161" spans="1:2" ht="18.75" customHeight="1">
      <c r="A161" s="11" t="s">
        <v>181</v>
      </c>
      <c r="B161" s="12">
        <v>14000000</v>
      </c>
    </row>
    <row r="162" spans="1:2" ht="18.75" customHeight="1">
      <c r="A162" s="11" t="s">
        <v>182</v>
      </c>
      <c r="B162" s="12">
        <v>14000000</v>
      </c>
    </row>
    <row r="163" spans="1:2" ht="18.75" customHeight="1">
      <c r="A163" s="11" t="s">
        <v>183</v>
      </c>
      <c r="B163" s="12">
        <v>1000000</v>
      </c>
    </row>
    <row r="164" spans="1:2" ht="18.75" customHeight="1">
      <c r="A164" s="11" t="s">
        <v>184</v>
      </c>
      <c r="B164" s="12">
        <v>51354545</v>
      </c>
    </row>
    <row r="165" spans="1:2" ht="18.75" customHeight="1">
      <c r="A165" s="11" t="s">
        <v>185</v>
      </c>
      <c r="B165" s="12">
        <v>3090909</v>
      </c>
    </row>
    <row r="166" spans="1:2" ht="18.75" customHeight="1">
      <c r="A166" s="11" t="s">
        <v>186</v>
      </c>
      <c r="B166" s="12">
        <v>3090909</v>
      </c>
    </row>
    <row r="167" spans="1:2" ht="18.75" customHeight="1">
      <c r="A167" s="11" t="s">
        <v>187</v>
      </c>
      <c r="B167" s="12">
        <v>99000000</v>
      </c>
    </row>
    <row r="168" spans="1:2" ht="18.75" customHeight="1">
      <c r="A168" s="11" t="s">
        <v>188</v>
      </c>
      <c r="B168" s="12">
        <v>65000000</v>
      </c>
    </row>
    <row r="169" spans="1:2" ht="18.75" customHeight="1">
      <c r="A169" s="11" t="s">
        <v>189</v>
      </c>
      <c r="B169" s="12">
        <v>818182</v>
      </c>
    </row>
    <row r="170" spans="1:2" ht="18.75" customHeight="1">
      <c r="A170" s="11" t="s">
        <v>190</v>
      </c>
      <c r="B170" s="12">
        <v>3300000</v>
      </c>
    </row>
    <row r="171" spans="1:2" ht="18.75" customHeight="1">
      <c r="A171" s="11" t="s">
        <v>191</v>
      </c>
      <c r="B171" s="12">
        <v>3000000</v>
      </c>
    </row>
    <row r="172" spans="1:2" ht="18.75" customHeight="1">
      <c r="A172" s="9" t="s">
        <v>8</v>
      </c>
      <c r="B172" s="27">
        <v>48158515</v>
      </c>
    </row>
    <row r="173" spans="1:2" ht="18.75" customHeight="1">
      <c r="A173" s="11" t="s">
        <v>192</v>
      </c>
      <c r="B173" s="12">
        <v>1636364</v>
      </c>
    </row>
    <row r="174" spans="1:2" ht="18.75" customHeight="1">
      <c r="A174" s="11" t="s">
        <v>193</v>
      </c>
      <c r="B174" s="12">
        <v>9840000</v>
      </c>
    </row>
    <row r="175" spans="1:2" ht="18.75" customHeight="1">
      <c r="A175" s="11" t="s">
        <v>194</v>
      </c>
      <c r="B175" s="12">
        <v>10114515</v>
      </c>
    </row>
    <row r="176" spans="1:2" ht="18.75" customHeight="1">
      <c r="A176" s="11" t="s">
        <v>195</v>
      </c>
      <c r="B176" s="12">
        <v>15667636</v>
      </c>
    </row>
    <row r="177" spans="1:2" ht="18.75" customHeight="1">
      <c r="A177" s="11" t="s">
        <v>196</v>
      </c>
      <c r="B177" s="12">
        <v>5000000</v>
      </c>
    </row>
    <row r="178" spans="1:2" ht="18.75" customHeight="1">
      <c r="A178" s="11" t="s">
        <v>197</v>
      </c>
      <c r="B178" s="12">
        <v>100000</v>
      </c>
    </row>
    <row r="179" spans="1:2" ht="18.75" customHeight="1">
      <c r="A179" s="11" t="s">
        <v>198</v>
      </c>
      <c r="B179" s="12">
        <v>2800000</v>
      </c>
    </row>
    <row r="180" spans="1:2" ht="18.75" customHeight="1">
      <c r="A180" s="11" t="s">
        <v>199</v>
      </c>
      <c r="B180" s="12">
        <v>3000000</v>
      </c>
    </row>
    <row r="181" spans="1:2" ht="18.75" customHeight="1">
      <c r="A181" s="31" t="s">
        <v>318</v>
      </c>
      <c r="B181" s="27">
        <v>12272727</v>
      </c>
    </row>
    <row r="182" spans="1:2" ht="18.75" customHeight="1">
      <c r="A182" s="42" t="s">
        <v>200</v>
      </c>
      <c r="B182" s="43">
        <v>12272727</v>
      </c>
    </row>
    <row r="183" spans="1:2" ht="18.75" customHeight="1">
      <c r="A183" s="45"/>
      <c r="B183" s="45"/>
    </row>
    <row r="184" spans="1:2" ht="18.75" customHeight="1">
      <c r="A184" s="46"/>
      <c r="B184" s="46"/>
    </row>
    <row r="185" spans="1:2" ht="18.75" customHeight="1">
      <c r="A185" s="46"/>
      <c r="B185" s="46"/>
    </row>
    <row r="186" spans="1:2" ht="18.75" customHeight="1">
      <c r="A186" s="46"/>
      <c r="B186" s="46"/>
    </row>
    <row r="187" spans="1:2" ht="18.75" customHeight="1">
      <c r="A187" s="47"/>
      <c r="B187" s="47"/>
    </row>
    <row r="188" spans="1:2" ht="18.75" customHeight="1">
      <c r="A188" s="44" t="s">
        <v>319</v>
      </c>
      <c r="B188" s="48">
        <v>1137936817</v>
      </c>
    </row>
    <row r="189" spans="1:2" ht="18.75" customHeight="1">
      <c r="A189" s="11" t="s">
        <v>206</v>
      </c>
      <c r="B189" s="12">
        <v>4090909</v>
      </c>
    </row>
    <row r="190" spans="1:2" ht="18.75" customHeight="1">
      <c r="A190" s="11" t="s">
        <v>207</v>
      </c>
      <c r="B190" s="12">
        <v>17201863</v>
      </c>
    </row>
    <row r="191" spans="1:2" ht="18.75" customHeight="1">
      <c r="A191" s="11" t="s">
        <v>208</v>
      </c>
      <c r="B191" s="12">
        <v>184262226</v>
      </c>
    </row>
    <row r="192" spans="1:2" ht="18.75" customHeight="1">
      <c r="A192" s="11" t="s">
        <v>209</v>
      </c>
      <c r="B192" s="12">
        <v>3000000</v>
      </c>
    </row>
    <row r="193" spans="1:2" ht="18.75" customHeight="1">
      <c r="A193" s="11" t="s">
        <v>210</v>
      </c>
      <c r="B193" s="12">
        <v>16000000</v>
      </c>
    </row>
    <row r="194" spans="1:2" ht="18.75" customHeight="1">
      <c r="A194" s="11" t="s">
        <v>211</v>
      </c>
      <c r="B194" s="12">
        <v>787100000</v>
      </c>
    </row>
    <row r="195" spans="1:2" ht="18.75" customHeight="1">
      <c r="A195" s="11" t="s">
        <v>212</v>
      </c>
      <c r="B195" s="12">
        <v>26000000</v>
      </c>
    </row>
    <row r="196" spans="1:2" ht="18.75" customHeight="1">
      <c r="A196" s="11" t="s">
        <v>213</v>
      </c>
      <c r="B196" s="12">
        <v>5727273</v>
      </c>
    </row>
    <row r="197" spans="1:2" ht="18.75" customHeight="1">
      <c r="A197" s="11" t="s">
        <v>214</v>
      </c>
      <c r="B197" s="12">
        <v>40090909</v>
      </c>
    </row>
    <row r="198" spans="1:2" ht="18.75" customHeight="1">
      <c r="A198" s="11" t="s">
        <v>215</v>
      </c>
      <c r="B198" s="12">
        <v>236364</v>
      </c>
    </row>
    <row r="199" spans="1:2" ht="18.75" customHeight="1">
      <c r="A199" s="11" t="s">
        <v>216</v>
      </c>
      <c r="B199" s="12">
        <v>20000000</v>
      </c>
    </row>
    <row r="200" spans="1:2" ht="18.75" customHeight="1">
      <c r="A200" s="11" t="s">
        <v>217</v>
      </c>
      <c r="B200" s="12">
        <v>33000000</v>
      </c>
    </row>
    <row r="201" spans="1:2" ht="18.75" customHeight="1">
      <c r="A201" s="11" t="s">
        <v>218</v>
      </c>
      <c r="B201" s="12">
        <v>1227273</v>
      </c>
    </row>
    <row r="202" spans="1:2" ht="18.75" customHeight="1">
      <c r="A202" s="9" t="s">
        <v>59</v>
      </c>
      <c r="B202" s="27">
        <v>12069090</v>
      </c>
    </row>
    <row r="203" spans="1:2" ht="18.75" customHeight="1">
      <c r="A203" s="11" t="s">
        <v>219</v>
      </c>
      <c r="B203" s="12">
        <v>7534545</v>
      </c>
    </row>
    <row r="204" spans="1:2" ht="18.75" customHeight="1">
      <c r="A204" s="11" t="s">
        <v>220</v>
      </c>
      <c r="B204" s="12">
        <v>4534545</v>
      </c>
    </row>
    <row r="205" spans="1:2" ht="18.75" customHeight="1">
      <c r="A205" s="9" t="s">
        <v>4</v>
      </c>
      <c r="B205" s="27">
        <f>SUM(B206:B217)</f>
        <v>424569813</v>
      </c>
    </row>
    <row r="206" spans="1:2" ht="18.75" customHeight="1">
      <c r="A206" s="11" t="s">
        <v>221</v>
      </c>
      <c r="B206" s="12">
        <v>4000000</v>
      </c>
    </row>
    <row r="207" spans="1:2" ht="18.75" customHeight="1">
      <c r="A207" s="11" t="s">
        <v>222</v>
      </c>
      <c r="B207" s="12">
        <v>153000000</v>
      </c>
    </row>
    <row r="208" spans="1:2" ht="18.75" customHeight="1">
      <c r="A208" s="11" t="s">
        <v>223</v>
      </c>
      <c r="B208" s="12">
        <v>106000000</v>
      </c>
    </row>
    <row r="209" spans="1:2" ht="18.75" customHeight="1">
      <c r="A209" s="11" t="s">
        <v>224</v>
      </c>
      <c r="B209" s="41">
        <v>12572727</v>
      </c>
    </row>
    <row r="210" spans="1:2" ht="18.75" customHeight="1">
      <c r="A210" s="11" t="s">
        <v>225</v>
      </c>
      <c r="B210" s="12">
        <v>45087996</v>
      </c>
    </row>
    <row r="211" spans="1:2" ht="18.75" customHeight="1">
      <c r="A211" s="11" t="s">
        <v>226</v>
      </c>
      <c r="B211" s="12">
        <v>14272727</v>
      </c>
    </row>
    <row r="212" spans="1:2" ht="18.75" customHeight="1">
      <c r="A212" s="11" t="s">
        <v>227</v>
      </c>
      <c r="B212" s="12">
        <v>2000000</v>
      </c>
    </row>
    <row r="213" spans="1:2" ht="18.75" customHeight="1">
      <c r="A213" s="11" t="s">
        <v>228</v>
      </c>
      <c r="B213" s="12">
        <v>17181818</v>
      </c>
    </row>
    <row r="214" spans="1:2" ht="18.75" customHeight="1">
      <c r="A214" s="11" t="s">
        <v>229</v>
      </c>
      <c r="B214" s="12">
        <v>4090909</v>
      </c>
    </row>
    <row r="215" spans="1:2" ht="18.75" customHeight="1">
      <c r="A215" s="11" t="s">
        <v>230</v>
      </c>
      <c r="B215" s="12">
        <v>50000000</v>
      </c>
    </row>
    <row r="216" spans="1:2" ht="18.75" customHeight="1">
      <c r="A216" s="11" t="s">
        <v>231</v>
      </c>
      <c r="B216" s="12">
        <v>15363636</v>
      </c>
    </row>
    <row r="217" spans="1:2" ht="18.75" customHeight="1">
      <c r="A217" s="11" t="s">
        <v>232</v>
      </c>
      <c r="B217" s="12">
        <v>1000000</v>
      </c>
    </row>
    <row r="218" spans="1:2" ht="18.75" customHeight="1">
      <c r="A218" s="9" t="s">
        <v>3</v>
      </c>
      <c r="B218" s="27">
        <v>673879811</v>
      </c>
    </row>
    <row r="219" spans="1:2" ht="18.75" customHeight="1">
      <c r="A219" s="11" t="s">
        <v>233</v>
      </c>
      <c r="B219" s="12">
        <v>5000000</v>
      </c>
    </row>
    <row r="220" spans="1:2" ht="18.75" customHeight="1">
      <c r="A220" s="11" t="s">
        <v>234</v>
      </c>
      <c r="B220" s="12">
        <v>76177273</v>
      </c>
    </row>
    <row r="221" spans="1:2" ht="18.75" customHeight="1">
      <c r="A221" s="11" t="s">
        <v>235</v>
      </c>
      <c r="B221" s="12">
        <v>4000000</v>
      </c>
    </row>
    <row r="222" spans="1:2" ht="18.75" customHeight="1">
      <c r="A222" s="11" t="s">
        <v>236</v>
      </c>
      <c r="B222" s="12">
        <v>135729091</v>
      </c>
    </row>
    <row r="223" spans="1:2" ht="18.75" customHeight="1">
      <c r="A223" s="11" t="s">
        <v>237</v>
      </c>
      <c r="B223" s="12">
        <v>157238231</v>
      </c>
    </row>
    <row r="224" spans="1:2" ht="18.75" customHeight="1">
      <c r="A224" s="11" t="s">
        <v>238</v>
      </c>
      <c r="B224" s="12">
        <v>73322727</v>
      </c>
    </row>
    <row r="225" spans="1:2" ht="18.75" customHeight="1">
      <c r="A225" s="11" t="s">
        <v>239</v>
      </c>
      <c r="B225" s="12">
        <v>54271580</v>
      </c>
    </row>
    <row r="226" spans="1:2" ht="18.75" customHeight="1">
      <c r="A226" s="11" t="s">
        <v>240</v>
      </c>
      <c r="B226" s="12">
        <v>119130909</v>
      </c>
    </row>
    <row r="227" spans="1:2" ht="18.75" customHeight="1">
      <c r="A227" s="11" t="s">
        <v>241</v>
      </c>
      <c r="B227" s="12">
        <v>49010000</v>
      </c>
    </row>
    <row r="228" spans="1:2" ht="18.75" customHeight="1">
      <c r="A228" s="9" t="s">
        <v>242</v>
      </c>
      <c r="B228" s="27">
        <v>20000000</v>
      </c>
    </row>
    <row r="229" spans="1:2" ht="18.75" customHeight="1">
      <c r="A229" s="11" t="s">
        <v>243</v>
      </c>
      <c r="B229" s="12">
        <v>20000000</v>
      </c>
    </row>
    <row r="230" spans="1:2" ht="18.75" customHeight="1">
      <c r="A230" s="9" t="s">
        <v>60</v>
      </c>
      <c r="B230" s="27">
        <v>214618239</v>
      </c>
    </row>
    <row r="231" spans="1:2" ht="18.75" customHeight="1">
      <c r="A231" s="11" t="s">
        <v>244</v>
      </c>
      <c r="B231" s="12">
        <v>481693</v>
      </c>
    </row>
    <row r="232" spans="1:2" ht="18.75" customHeight="1">
      <c r="A232" s="11" t="s">
        <v>245</v>
      </c>
      <c r="B232" s="12">
        <v>1610570</v>
      </c>
    </row>
    <row r="233" spans="1:2" ht="18.75" customHeight="1">
      <c r="A233" s="11" t="s">
        <v>246</v>
      </c>
      <c r="B233" s="12">
        <v>2710407</v>
      </c>
    </row>
    <row r="234" spans="1:2" ht="18.75" customHeight="1">
      <c r="A234" s="11" t="s">
        <v>247</v>
      </c>
      <c r="B234" s="12">
        <v>180945364</v>
      </c>
    </row>
    <row r="235" spans="1:2" ht="18.75" customHeight="1">
      <c r="A235" s="11" t="s">
        <v>248</v>
      </c>
      <c r="B235" s="12">
        <v>6911839</v>
      </c>
    </row>
    <row r="236" spans="1:2" ht="18.75" customHeight="1">
      <c r="A236" s="11" t="s">
        <v>249</v>
      </c>
      <c r="B236" s="12">
        <v>9000</v>
      </c>
    </row>
    <row r="237" spans="1:2" ht="18.75" customHeight="1">
      <c r="A237" s="11" t="s">
        <v>250</v>
      </c>
      <c r="B237" s="12">
        <v>9000</v>
      </c>
    </row>
    <row r="238" spans="1:2" ht="18.75" customHeight="1">
      <c r="A238" s="11" t="s">
        <v>251</v>
      </c>
      <c r="B238" s="12">
        <v>7058369</v>
      </c>
    </row>
    <row r="239" spans="1:2" ht="18.75" customHeight="1">
      <c r="A239" s="11" t="s">
        <v>252</v>
      </c>
      <c r="B239" s="12">
        <v>9825633</v>
      </c>
    </row>
    <row r="240" spans="1:2" ht="18.75" customHeight="1">
      <c r="A240" s="11" t="s">
        <v>253</v>
      </c>
      <c r="B240" s="12">
        <v>5056364</v>
      </c>
    </row>
    <row r="241" spans="1:2" ht="18.75" customHeight="1">
      <c r="A241" s="9" t="s">
        <v>5</v>
      </c>
      <c r="B241" s="27">
        <v>16697356</v>
      </c>
    </row>
    <row r="242" spans="1:2" ht="18.75" customHeight="1">
      <c r="A242" s="11" t="s">
        <v>254</v>
      </c>
      <c r="B242" s="12">
        <v>9038210</v>
      </c>
    </row>
    <row r="243" spans="1:2" ht="18.75" customHeight="1">
      <c r="A243" s="11" t="s">
        <v>255</v>
      </c>
      <c r="B243" s="12">
        <v>980000</v>
      </c>
    </row>
    <row r="244" spans="1:2" ht="18.75" customHeight="1">
      <c r="A244" s="11" t="s">
        <v>256</v>
      </c>
      <c r="B244" s="12">
        <v>6679146</v>
      </c>
    </row>
    <row r="245" spans="1:2" ht="18.75" customHeight="1">
      <c r="A245" s="9" t="s">
        <v>20</v>
      </c>
      <c r="B245" s="27">
        <v>57586935</v>
      </c>
    </row>
    <row r="246" spans="1:2" ht="18.75" customHeight="1">
      <c r="A246" s="11" t="s">
        <v>257</v>
      </c>
      <c r="B246" s="12">
        <v>3121815</v>
      </c>
    </row>
    <row r="247" spans="1:2" ht="18.75" customHeight="1">
      <c r="A247" s="11" t="s">
        <v>258</v>
      </c>
      <c r="B247" s="12">
        <v>50000000</v>
      </c>
    </row>
    <row r="248" spans="1:2" ht="18.75" customHeight="1">
      <c r="A248" s="11" t="s">
        <v>259</v>
      </c>
      <c r="B248" s="12">
        <v>3465120</v>
      </c>
    </row>
    <row r="249" spans="1:2" ht="18.75" customHeight="1">
      <c r="A249" s="11" t="s">
        <v>260</v>
      </c>
      <c r="B249" s="12">
        <v>1000000</v>
      </c>
    </row>
    <row r="250" spans="1:2" ht="18.75" customHeight="1">
      <c r="A250" s="9" t="s">
        <v>10</v>
      </c>
      <c r="B250" s="27">
        <f>SUM(B251:B253)</f>
        <v>22047273</v>
      </c>
    </row>
    <row r="251" spans="1:2" ht="18.75" customHeight="1">
      <c r="A251" s="11" t="s">
        <v>261</v>
      </c>
      <c r="B251" s="12">
        <v>1227273</v>
      </c>
    </row>
    <row r="252" spans="1:2" ht="18.75" customHeight="1">
      <c r="A252" s="11" t="s">
        <v>262</v>
      </c>
      <c r="B252" s="12">
        <v>10820000</v>
      </c>
    </row>
    <row r="253" spans="1:2" ht="18.75" customHeight="1">
      <c r="A253" s="11" t="s">
        <v>263</v>
      </c>
      <c r="B253" s="12">
        <v>10000000</v>
      </c>
    </row>
    <row r="254" spans="1:2" ht="18.75" customHeight="1">
      <c r="A254" s="9" t="s">
        <v>61</v>
      </c>
      <c r="B254" s="27">
        <v>436364</v>
      </c>
    </row>
    <row r="255" spans="1:2" ht="18.75" customHeight="1">
      <c r="A255" s="11" t="s">
        <v>264</v>
      </c>
      <c r="B255" s="12">
        <v>436364</v>
      </c>
    </row>
    <row r="256" spans="1:2" ht="18.75" customHeight="1">
      <c r="A256" s="9" t="s">
        <v>370</v>
      </c>
      <c r="B256" s="28">
        <f>SUM(B257:B261)</f>
        <v>37567364</v>
      </c>
    </row>
    <row r="257" spans="1:2" ht="18.75" customHeight="1">
      <c r="A257" s="11" t="s">
        <v>371</v>
      </c>
      <c r="B257" s="12">
        <v>36636364</v>
      </c>
    </row>
    <row r="258" spans="1:2" ht="18.75" customHeight="1">
      <c r="A258" s="11" t="s">
        <v>372</v>
      </c>
      <c r="B258" s="12">
        <v>250000</v>
      </c>
    </row>
    <row r="259" spans="1:2" ht="18.75" customHeight="1">
      <c r="A259" s="11" t="s">
        <v>373</v>
      </c>
      <c r="B259" s="12">
        <v>250000</v>
      </c>
    </row>
    <row r="260" spans="1:2" ht="18.75" customHeight="1">
      <c r="A260" s="11" t="s">
        <v>374</v>
      </c>
      <c r="B260" s="12">
        <v>181000</v>
      </c>
    </row>
    <row r="261" spans="1:2" ht="18.75" customHeight="1">
      <c r="A261" s="11" t="s">
        <v>375</v>
      </c>
      <c r="B261" s="12">
        <v>250000</v>
      </c>
    </row>
    <row r="262" spans="1:2" ht="18.75" customHeight="1">
      <c r="A262" s="14" t="s">
        <v>21</v>
      </c>
      <c r="B262" s="6">
        <f>SUM(B263:B281)/2</f>
        <v>824672000</v>
      </c>
    </row>
    <row r="263" spans="1:2" ht="18.75" customHeight="1">
      <c r="A263" s="9" t="s">
        <v>279</v>
      </c>
      <c r="B263" s="27">
        <f>SUM(B264:B269)</f>
        <v>407699000</v>
      </c>
    </row>
    <row r="264" spans="1:2" ht="18.75" customHeight="1">
      <c r="A264" s="11" t="s">
        <v>265</v>
      </c>
      <c r="B264" s="12">
        <v>107244000</v>
      </c>
    </row>
    <row r="265" spans="1:2" ht="18.75" customHeight="1">
      <c r="A265" s="11" t="s">
        <v>266</v>
      </c>
      <c r="B265" s="12">
        <v>12144000</v>
      </c>
    </row>
    <row r="266" spans="1:2" ht="18.75" customHeight="1">
      <c r="A266" s="11" t="s">
        <v>267</v>
      </c>
      <c r="B266" s="12">
        <v>12338000</v>
      </c>
    </row>
    <row r="267" spans="1:2" ht="18.75" customHeight="1">
      <c r="A267" s="11" t="s">
        <v>62</v>
      </c>
      <c r="B267" s="12">
        <v>168156000</v>
      </c>
    </row>
    <row r="268" spans="1:2" ht="18.75" customHeight="1">
      <c r="A268" s="11" t="s">
        <v>22</v>
      </c>
      <c r="B268" s="12">
        <v>19854000</v>
      </c>
    </row>
    <row r="269" spans="1:2" ht="18.75" customHeight="1">
      <c r="A269" s="11" t="s">
        <v>63</v>
      </c>
      <c r="B269" s="12">
        <v>87963000</v>
      </c>
    </row>
    <row r="270" spans="1:2" ht="18.75" customHeight="1">
      <c r="A270" s="25" t="s">
        <v>323</v>
      </c>
      <c r="B270" s="28">
        <f>SUM(B271:B281)</f>
        <v>416973000</v>
      </c>
    </row>
    <row r="271" spans="1:2" ht="18.75" customHeight="1">
      <c r="A271" s="29" t="s">
        <v>345</v>
      </c>
      <c r="B271" s="26">
        <f>154500000-4000000</f>
        <v>150500000</v>
      </c>
    </row>
    <row r="272" spans="1:2" ht="18.75" customHeight="1">
      <c r="A272" s="29" t="s">
        <v>352</v>
      </c>
      <c r="B272" s="26">
        <v>2500000</v>
      </c>
    </row>
    <row r="273" spans="1:2" ht="18.75" customHeight="1">
      <c r="A273" s="29" t="s">
        <v>353</v>
      </c>
      <c r="B273" s="26">
        <f>38673000-2200000</f>
        <v>36473000</v>
      </c>
    </row>
    <row r="274" spans="1:2" ht="18.75" customHeight="1">
      <c r="A274" s="29" t="s">
        <v>369</v>
      </c>
      <c r="B274" s="26">
        <v>173500000</v>
      </c>
    </row>
    <row r="275" spans="1:2" ht="18.75" customHeight="1">
      <c r="A275" s="29" t="s">
        <v>346</v>
      </c>
      <c r="B275" s="26">
        <f>50000000-5500000</f>
        <v>44500000</v>
      </c>
    </row>
    <row r="276" spans="1:2" ht="18.75" customHeight="1">
      <c r="A276" s="29" t="s">
        <v>347</v>
      </c>
      <c r="B276" s="30">
        <f>1000000+4000000</f>
        <v>5000000</v>
      </c>
    </row>
    <row r="277" spans="1:2" ht="18.75" customHeight="1">
      <c r="A277" s="29" t="s">
        <v>348</v>
      </c>
      <c r="B277" s="26">
        <v>1000000</v>
      </c>
    </row>
    <row r="278" spans="1:2" ht="18.75" customHeight="1">
      <c r="A278" s="29" t="s">
        <v>349</v>
      </c>
      <c r="B278" s="26">
        <v>500000</v>
      </c>
    </row>
    <row r="279" spans="1:2" ht="18.75" customHeight="1">
      <c r="A279" s="29" t="s">
        <v>354</v>
      </c>
      <c r="B279" s="26">
        <v>1000000</v>
      </c>
    </row>
    <row r="280" spans="1:2" ht="18.75" customHeight="1">
      <c r="A280" s="29" t="s">
        <v>350</v>
      </c>
      <c r="B280" s="26">
        <v>1000000</v>
      </c>
    </row>
    <row r="281" spans="1:2" ht="18.75" customHeight="1">
      <c r="A281" s="29" t="s">
        <v>351</v>
      </c>
      <c r="B281" s="26">
        <v>1000000</v>
      </c>
    </row>
    <row r="282" spans="1:2" ht="18.75" customHeight="1">
      <c r="A282" s="22" t="s">
        <v>268</v>
      </c>
      <c r="B282" s="23">
        <f>+B262+B4</f>
        <v>5550483142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FONTE - PLOA 2012 Folha 1</dc:title>
  <dc:subject/>
  <dc:creator>Ieda Alves Batista Leite</dc:creator>
  <cp:keywords/>
  <dc:description/>
  <cp:lastModifiedBy>Daniel Ayer Gomes Madrid</cp:lastModifiedBy>
  <cp:lastPrinted>2015-01-23T19:03:40Z</cp:lastPrinted>
  <dcterms:created xsi:type="dcterms:W3CDTF">2011-09-16T14:55:48Z</dcterms:created>
  <dcterms:modified xsi:type="dcterms:W3CDTF">2015-02-25T19:16:06Z</dcterms:modified>
  <cp:category/>
  <cp:version/>
  <cp:contentType/>
  <cp:contentStatus/>
</cp:coreProperties>
</file>